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 Morgan\Downloads\"/>
    </mc:Choice>
  </mc:AlternateContent>
  <bookViews>
    <workbookView xWindow="0" yWindow="0" windowWidth="28800" windowHeight="12360"/>
  </bookViews>
  <sheets>
    <sheet name="Input" sheetId="1" r:id="rId1"/>
    <sheet name="Output" sheetId="2" r:id="rId2"/>
    <sheet name="Key" sheetId="3" r:id="rId3"/>
    <sheet name="Calculations" sheetId="4" state="hidden" r:id="rId4"/>
    <sheet name="Formulas" sheetId="5" state="hidden" r:id="rId5"/>
  </sheets>
  <definedNames>
    <definedName name="Technologies">Key!$A$3:$A$992</definedName>
  </definedNames>
  <calcPr calcId="171027"/>
</workbook>
</file>

<file path=xl/calcChain.xml><?xml version="1.0" encoding="utf-8"?>
<calcChain xmlns="http://schemas.openxmlformats.org/spreadsheetml/2006/main">
  <c r="F5" i="5" l="1"/>
  <c r="F6" i="5" s="1"/>
  <c r="F7" i="5" s="1"/>
  <c r="F8" i="5" s="1"/>
  <c r="F9" i="5" s="1"/>
  <c r="F10" i="5" s="1"/>
  <c r="F11" i="5" s="1"/>
  <c r="F12" i="5" s="1"/>
  <c r="C5" i="5"/>
  <c r="C6" i="5" s="1"/>
  <c r="C7" i="5" s="1"/>
  <c r="C8" i="5" s="1"/>
  <c r="C9" i="5" s="1"/>
  <c r="C10" i="5" s="1"/>
  <c r="C11" i="5" s="1"/>
  <c r="C12" i="5" s="1"/>
  <c r="B5" i="5"/>
  <c r="B6" i="5" s="1"/>
  <c r="B7" i="5" s="1"/>
  <c r="B8" i="5" s="1"/>
  <c r="B9" i="5" s="1"/>
  <c r="B10" i="5" s="1"/>
  <c r="B11" i="5" s="1"/>
  <c r="B12" i="5" s="1"/>
  <c r="F4" i="5"/>
  <c r="E4" i="5"/>
  <c r="E5" i="5" s="1"/>
  <c r="D4" i="5"/>
  <c r="G4" i="5" s="1"/>
  <c r="C4" i="5"/>
  <c r="B4" i="5"/>
  <c r="K3" i="5"/>
  <c r="J3" i="5"/>
  <c r="I3" i="5"/>
  <c r="H3" i="5"/>
  <c r="G3" i="5"/>
  <c r="AA437" i="4"/>
  <c r="I437" i="4"/>
  <c r="AA436" i="4"/>
  <c r="I436" i="4"/>
  <c r="AA435" i="4"/>
  <c r="I435" i="4"/>
  <c r="AA434" i="4"/>
  <c r="I434" i="4"/>
  <c r="AA433" i="4"/>
  <c r="I433" i="4"/>
  <c r="AA432" i="4"/>
  <c r="I432" i="4"/>
  <c r="AA431" i="4"/>
  <c r="I431" i="4"/>
  <c r="AA430" i="4"/>
  <c r="I430" i="4"/>
  <c r="AA429" i="4"/>
  <c r="I429" i="4"/>
  <c r="AA428" i="4"/>
  <c r="I428" i="4"/>
  <c r="AA427" i="4"/>
  <c r="I427" i="4"/>
  <c r="AA426" i="4"/>
  <c r="I426" i="4"/>
  <c r="AA425" i="4"/>
  <c r="I425" i="4"/>
  <c r="AA424" i="4"/>
  <c r="I424" i="4"/>
  <c r="AA423" i="4"/>
  <c r="I423" i="4"/>
  <c r="AA422" i="4"/>
  <c r="I422" i="4"/>
  <c r="AA421" i="4"/>
  <c r="I421" i="4"/>
  <c r="AA420" i="4"/>
  <c r="I420" i="4"/>
  <c r="AA419" i="4"/>
  <c r="I419" i="4"/>
  <c r="AA418" i="4"/>
  <c r="I418" i="4"/>
  <c r="AA417" i="4"/>
  <c r="I417" i="4"/>
  <c r="AA416" i="4"/>
  <c r="I416" i="4"/>
  <c r="AA415" i="4"/>
  <c r="I415" i="4"/>
  <c r="AA414" i="4"/>
  <c r="I414" i="4"/>
  <c r="AA413" i="4"/>
  <c r="I413" i="4"/>
  <c r="AA412" i="4"/>
  <c r="I412" i="4"/>
  <c r="AA411" i="4"/>
  <c r="I411" i="4"/>
  <c r="AA410" i="4"/>
  <c r="I410" i="4"/>
  <c r="AA409" i="4"/>
  <c r="I409" i="4"/>
  <c r="AA408" i="4"/>
  <c r="T408" i="4"/>
  <c r="T409" i="4" s="1"/>
  <c r="T410" i="4" s="1"/>
  <c r="T411" i="4" s="1"/>
  <c r="T412" i="4" s="1"/>
  <c r="T413" i="4" s="1"/>
  <c r="T414" i="4" s="1"/>
  <c r="T415" i="4" s="1"/>
  <c r="T416" i="4" s="1"/>
  <c r="T417" i="4" s="1"/>
  <c r="T418" i="4" s="1"/>
  <c r="T419" i="4" s="1"/>
  <c r="T420" i="4" s="1"/>
  <c r="T421" i="4" s="1"/>
  <c r="T422" i="4" s="1"/>
  <c r="T423" i="4" s="1"/>
  <c r="T424" i="4" s="1"/>
  <c r="T425" i="4" s="1"/>
  <c r="T426" i="4" s="1"/>
  <c r="T427" i="4" s="1"/>
  <c r="T428" i="4" s="1"/>
  <c r="T429" i="4" s="1"/>
  <c r="T430" i="4" s="1"/>
  <c r="T431" i="4" s="1"/>
  <c r="T432" i="4" s="1"/>
  <c r="T433" i="4" s="1"/>
  <c r="T434" i="4" s="1"/>
  <c r="T435" i="4" s="1"/>
  <c r="T436" i="4" s="1"/>
  <c r="T437" i="4" s="1"/>
  <c r="P408" i="4"/>
  <c r="K408" i="4"/>
  <c r="K409" i="4" s="1"/>
  <c r="K410" i="4" s="1"/>
  <c r="K411" i="4" s="1"/>
  <c r="K412" i="4" s="1"/>
  <c r="K413" i="4" s="1"/>
  <c r="K414" i="4" s="1"/>
  <c r="K415" i="4" s="1"/>
  <c r="K416" i="4" s="1"/>
  <c r="K417" i="4" s="1"/>
  <c r="K418" i="4" s="1"/>
  <c r="K419" i="4" s="1"/>
  <c r="K420" i="4" s="1"/>
  <c r="K421" i="4" s="1"/>
  <c r="K422" i="4" s="1"/>
  <c r="K423" i="4" s="1"/>
  <c r="K424" i="4" s="1"/>
  <c r="K425" i="4" s="1"/>
  <c r="K426" i="4" s="1"/>
  <c r="K427" i="4" s="1"/>
  <c r="K428" i="4" s="1"/>
  <c r="K429" i="4" s="1"/>
  <c r="K430" i="4" s="1"/>
  <c r="K431" i="4" s="1"/>
  <c r="K432" i="4" s="1"/>
  <c r="K433" i="4" s="1"/>
  <c r="K434" i="4" s="1"/>
  <c r="K435" i="4" s="1"/>
  <c r="K436" i="4" s="1"/>
  <c r="K437" i="4" s="1"/>
  <c r="I408" i="4"/>
  <c r="F408" i="4"/>
  <c r="AB407" i="4"/>
  <c r="AA407" i="4"/>
  <c r="P402" i="4"/>
  <c r="F402" i="4"/>
  <c r="AA397" i="4"/>
  <c r="I397" i="4"/>
  <c r="AA396" i="4"/>
  <c r="I396" i="4"/>
  <c r="AA395" i="4"/>
  <c r="I395" i="4"/>
  <c r="AA394" i="4"/>
  <c r="I394" i="4"/>
  <c r="AA393" i="4"/>
  <c r="I393" i="4"/>
  <c r="AA392" i="4"/>
  <c r="I392" i="4"/>
  <c r="AA391" i="4"/>
  <c r="I391" i="4"/>
  <c r="AA390" i="4"/>
  <c r="I390" i="4"/>
  <c r="AA389" i="4"/>
  <c r="I389" i="4"/>
  <c r="AA388" i="4"/>
  <c r="I388" i="4"/>
  <c r="AA387" i="4"/>
  <c r="I387" i="4"/>
  <c r="AA386" i="4"/>
  <c r="I386" i="4"/>
  <c r="AA385" i="4"/>
  <c r="I385" i="4"/>
  <c r="AA384" i="4"/>
  <c r="I384" i="4"/>
  <c r="AA383" i="4"/>
  <c r="I383" i="4"/>
  <c r="AA382" i="4"/>
  <c r="I382" i="4"/>
  <c r="AA381" i="4"/>
  <c r="I381" i="4"/>
  <c r="AA380" i="4"/>
  <c r="I380" i="4"/>
  <c r="AA379" i="4"/>
  <c r="I379" i="4"/>
  <c r="AA378" i="4"/>
  <c r="I378" i="4"/>
  <c r="AA377" i="4"/>
  <c r="I377" i="4"/>
  <c r="AA376" i="4"/>
  <c r="I376" i="4"/>
  <c r="AA375" i="4"/>
  <c r="I375" i="4"/>
  <c r="AA374" i="4"/>
  <c r="I374" i="4"/>
  <c r="AA373" i="4"/>
  <c r="I373" i="4"/>
  <c r="AA372" i="4"/>
  <c r="I372" i="4"/>
  <c r="AA371" i="4"/>
  <c r="I371" i="4"/>
  <c r="AA370" i="4"/>
  <c r="I370" i="4"/>
  <c r="AA369" i="4"/>
  <c r="T369" i="4"/>
  <c r="T370" i="4" s="1"/>
  <c r="T371" i="4" s="1"/>
  <c r="T372" i="4" s="1"/>
  <c r="T373" i="4" s="1"/>
  <c r="T374" i="4" s="1"/>
  <c r="T375" i="4" s="1"/>
  <c r="T376" i="4" s="1"/>
  <c r="T377" i="4" s="1"/>
  <c r="T378" i="4" s="1"/>
  <c r="T379" i="4" s="1"/>
  <c r="T380" i="4" s="1"/>
  <c r="T381" i="4" s="1"/>
  <c r="T382" i="4" s="1"/>
  <c r="T383" i="4" s="1"/>
  <c r="T384" i="4" s="1"/>
  <c r="T385" i="4" s="1"/>
  <c r="T386" i="4" s="1"/>
  <c r="T387" i="4" s="1"/>
  <c r="T388" i="4" s="1"/>
  <c r="T389" i="4" s="1"/>
  <c r="T390" i="4" s="1"/>
  <c r="T391" i="4" s="1"/>
  <c r="T392" i="4" s="1"/>
  <c r="T393" i="4" s="1"/>
  <c r="T394" i="4" s="1"/>
  <c r="T395" i="4" s="1"/>
  <c r="T396" i="4" s="1"/>
  <c r="T397" i="4" s="1"/>
  <c r="I369" i="4"/>
  <c r="AA368" i="4"/>
  <c r="T368" i="4"/>
  <c r="P368" i="4"/>
  <c r="K368" i="4"/>
  <c r="K369" i="4" s="1"/>
  <c r="K370" i="4" s="1"/>
  <c r="K371" i="4" s="1"/>
  <c r="K372" i="4" s="1"/>
  <c r="K373" i="4" s="1"/>
  <c r="K374" i="4" s="1"/>
  <c r="K375" i="4" s="1"/>
  <c r="K376" i="4" s="1"/>
  <c r="K377" i="4" s="1"/>
  <c r="K378" i="4" s="1"/>
  <c r="K379" i="4" s="1"/>
  <c r="K380" i="4" s="1"/>
  <c r="K381" i="4" s="1"/>
  <c r="K382" i="4" s="1"/>
  <c r="K383" i="4" s="1"/>
  <c r="K384" i="4" s="1"/>
  <c r="K385" i="4" s="1"/>
  <c r="K386" i="4" s="1"/>
  <c r="K387" i="4" s="1"/>
  <c r="K388" i="4" s="1"/>
  <c r="K389" i="4" s="1"/>
  <c r="K390" i="4" s="1"/>
  <c r="K391" i="4" s="1"/>
  <c r="K392" i="4" s="1"/>
  <c r="K393" i="4" s="1"/>
  <c r="K394" i="4" s="1"/>
  <c r="K395" i="4" s="1"/>
  <c r="K396" i="4" s="1"/>
  <c r="K397" i="4" s="1"/>
  <c r="I368" i="4"/>
  <c r="F368" i="4"/>
  <c r="AB367" i="4"/>
  <c r="AA367" i="4"/>
  <c r="P362" i="4"/>
  <c r="F362" i="4"/>
  <c r="AA357" i="4"/>
  <c r="I357" i="4"/>
  <c r="AA356" i="4"/>
  <c r="I356" i="4"/>
  <c r="AA355" i="4"/>
  <c r="I355" i="4"/>
  <c r="AA354" i="4"/>
  <c r="I354" i="4"/>
  <c r="AA353" i="4"/>
  <c r="I353" i="4"/>
  <c r="AA352" i="4"/>
  <c r="I352" i="4"/>
  <c r="AA351" i="4"/>
  <c r="I351" i="4"/>
  <c r="AA350" i="4"/>
  <c r="I350" i="4"/>
  <c r="AA349" i="4"/>
  <c r="I349" i="4"/>
  <c r="AA348" i="4"/>
  <c r="I348" i="4"/>
  <c r="AA347" i="4"/>
  <c r="I347" i="4"/>
  <c r="AA346" i="4"/>
  <c r="I346" i="4"/>
  <c r="AA345" i="4"/>
  <c r="I345" i="4"/>
  <c r="AA344" i="4"/>
  <c r="I344" i="4"/>
  <c r="AA343" i="4"/>
  <c r="I343" i="4"/>
  <c r="AA342" i="4"/>
  <c r="I342" i="4"/>
  <c r="AA341" i="4"/>
  <c r="I341" i="4"/>
  <c r="AA340" i="4"/>
  <c r="I340" i="4"/>
  <c r="AA339" i="4"/>
  <c r="I339" i="4"/>
  <c r="AA338" i="4"/>
  <c r="I338" i="4"/>
  <c r="AA337" i="4"/>
  <c r="I337" i="4"/>
  <c r="AA336" i="4"/>
  <c r="I336" i="4"/>
  <c r="AA335" i="4"/>
  <c r="I335" i="4"/>
  <c r="AA334" i="4"/>
  <c r="I334" i="4"/>
  <c r="AA333" i="4"/>
  <c r="I333" i="4"/>
  <c r="AA332" i="4"/>
  <c r="I332" i="4"/>
  <c r="AA331" i="4"/>
  <c r="I331" i="4"/>
  <c r="AA330" i="4"/>
  <c r="I330" i="4"/>
  <c r="AA329" i="4"/>
  <c r="I329" i="4"/>
  <c r="AA328" i="4"/>
  <c r="T328" i="4"/>
  <c r="T329" i="4" s="1"/>
  <c r="T330" i="4" s="1"/>
  <c r="T331" i="4" s="1"/>
  <c r="T332" i="4" s="1"/>
  <c r="T333" i="4" s="1"/>
  <c r="T334" i="4" s="1"/>
  <c r="T335" i="4" s="1"/>
  <c r="T336" i="4" s="1"/>
  <c r="T337" i="4" s="1"/>
  <c r="T338" i="4" s="1"/>
  <c r="T339" i="4" s="1"/>
  <c r="T340" i="4" s="1"/>
  <c r="T341" i="4" s="1"/>
  <c r="T342" i="4" s="1"/>
  <c r="T343" i="4" s="1"/>
  <c r="T344" i="4" s="1"/>
  <c r="T345" i="4" s="1"/>
  <c r="T346" i="4" s="1"/>
  <c r="T347" i="4" s="1"/>
  <c r="T348" i="4" s="1"/>
  <c r="T349" i="4" s="1"/>
  <c r="T350" i="4" s="1"/>
  <c r="T351" i="4" s="1"/>
  <c r="T352" i="4" s="1"/>
  <c r="T353" i="4" s="1"/>
  <c r="T354" i="4" s="1"/>
  <c r="T355" i="4" s="1"/>
  <c r="T356" i="4" s="1"/>
  <c r="T357" i="4" s="1"/>
  <c r="P328" i="4"/>
  <c r="K328" i="4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K346" i="4" s="1"/>
  <c r="K347" i="4" s="1"/>
  <c r="K348" i="4" s="1"/>
  <c r="K349" i="4" s="1"/>
  <c r="K350" i="4" s="1"/>
  <c r="K351" i="4" s="1"/>
  <c r="K352" i="4" s="1"/>
  <c r="K353" i="4" s="1"/>
  <c r="K354" i="4" s="1"/>
  <c r="K355" i="4" s="1"/>
  <c r="K356" i="4" s="1"/>
  <c r="K357" i="4" s="1"/>
  <c r="I328" i="4"/>
  <c r="F328" i="4"/>
  <c r="AB327" i="4"/>
  <c r="AA327" i="4"/>
  <c r="P322" i="4"/>
  <c r="F322" i="4"/>
  <c r="AA317" i="4"/>
  <c r="I317" i="4"/>
  <c r="AA316" i="4"/>
  <c r="I316" i="4"/>
  <c r="AA315" i="4"/>
  <c r="I315" i="4"/>
  <c r="AA314" i="4"/>
  <c r="I314" i="4"/>
  <c r="AA313" i="4"/>
  <c r="I313" i="4"/>
  <c r="AA312" i="4"/>
  <c r="I312" i="4"/>
  <c r="AA311" i="4"/>
  <c r="I311" i="4"/>
  <c r="AA310" i="4"/>
  <c r="I310" i="4"/>
  <c r="AA309" i="4"/>
  <c r="I309" i="4"/>
  <c r="AA308" i="4"/>
  <c r="I308" i="4"/>
  <c r="AA307" i="4"/>
  <c r="I307" i="4"/>
  <c r="AA306" i="4"/>
  <c r="I306" i="4"/>
  <c r="AA305" i="4"/>
  <c r="I305" i="4"/>
  <c r="AA304" i="4"/>
  <c r="I304" i="4"/>
  <c r="AA303" i="4"/>
  <c r="I303" i="4"/>
  <c r="AA302" i="4"/>
  <c r="I302" i="4"/>
  <c r="AA301" i="4"/>
  <c r="I301" i="4"/>
  <c r="AA300" i="4"/>
  <c r="I300" i="4"/>
  <c r="AA299" i="4"/>
  <c r="I299" i="4"/>
  <c r="AA298" i="4"/>
  <c r="I298" i="4"/>
  <c r="AA297" i="4"/>
  <c r="I297" i="4"/>
  <c r="AA296" i="4"/>
  <c r="I296" i="4"/>
  <c r="AA295" i="4"/>
  <c r="I295" i="4"/>
  <c r="AA294" i="4"/>
  <c r="I294" i="4"/>
  <c r="AA293" i="4"/>
  <c r="I293" i="4"/>
  <c r="AA292" i="4"/>
  <c r="I292" i="4"/>
  <c r="AA291" i="4"/>
  <c r="I291" i="4"/>
  <c r="AA290" i="4"/>
  <c r="I290" i="4"/>
  <c r="AA289" i="4"/>
  <c r="T289" i="4"/>
  <c r="T290" i="4" s="1"/>
  <c r="T291" i="4" s="1"/>
  <c r="T292" i="4" s="1"/>
  <c r="T293" i="4" s="1"/>
  <c r="T294" i="4" s="1"/>
  <c r="T295" i="4" s="1"/>
  <c r="T296" i="4" s="1"/>
  <c r="T297" i="4" s="1"/>
  <c r="T298" i="4" s="1"/>
  <c r="T299" i="4" s="1"/>
  <c r="T300" i="4" s="1"/>
  <c r="T301" i="4" s="1"/>
  <c r="T302" i="4" s="1"/>
  <c r="T303" i="4" s="1"/>
  <c r="T304" i="4" s="1"/>
  <c r="T305" i="4" s="1"/>
  <c r="T306" i="4" s="1"/>
  <c r="T307" i="4" s="1"/>
  <c r="T308" i="4" s="1"/>
  <c r="T309" i="4" s="1"/>
  <c r="T310" i="4" s="1"/>
  <c r="T311" i="4" s="1"/>
  <c r="T312" i="4" s="1"/>
  <c r="T313" i="4" s="1"/>
  <c r="T314" i="4" s="1"/>
  <c r="T315" i="4" s="1"/>
  <c r="T316" i="4" s="1"/>
  <c r="T317" i="4" s="1"/>
  <c r="I289" i="4"/>
  <c r="AA288" i="4"/>
  <c r="T288" i="4"/>
  <c r="P288" i="4"/>
  <c r="K288" i="4"/>
  <c r="K289" i="4" s="1"/>
  <c r="K290" i="4" s="1"/>
  <c r="K291" i="4" s="1"/>
  <c r="K292" i="4" s="1"/>
  <c r="K293" i="4" s="1"/>
  <c r="K294" i="4" s="1"/>
  <c r="K295" i="4" s="1"/>
  <c r="K296" i="4" s="1"/>
  <c r="K297" i="4" s="1"/>
  <c r="K298" i="4" s="1"/>
  <c r="K299" i="4" s="1"/>
  <c r="K300" i="4" s="1"/>
  <c r="K301" i="4" s="1"/>
  <c r="K302" i="4" s="1"/>
  <c r="K303" i="4" s="1"/>
  <c r="K304" i="4" s="1"/>
  <c r="K305" i="4" s="1"/>
  <c r="K306" i="4" s="1"/>
  <c r="K307" i="4" s="1"/>
  <c r="K308" i="4" s="1"/>
  <c r="K309" i="4" s="1"/>
  <c r="K310" i="4" s="1"/>
  <c r="K311" i="4" s="1"/>
  <c r="K312" i="4" s="1"/>
  <c r="K313" i="4" s="1"/>
  <c r="K314" i="4" s="1"/>
  <c r="K315" i="4" s="1"/>
  <c r="K316" i="4" s="1"/>
  <c r="K317" i="4" s="1"/>
  <c r="I288" i="4"/>
  <c r="F288" i="4"/>
  <c r="AB287" i="4"/>
  <c r="AA287" i="4"/>
  <c r="P282" i="4"/>
  <c r="F282" i="4"/>
  <c r="AA277" i="4"/>
  <c r="I277" i="4"/>
  <c r="AA276" i="4"/>
  <c r="I276" i="4"/>
  <c r="AA275" i="4"/>
  <c r="I275" i="4"/>
  <c r="AA274" i="4"/>
  <c r="I274" i="4"/>
  <c r="AA273" i="4"/>
  <c r="I273" i="4"/>
  <c r="AA272" i="4"/>
  <c r="I272" i="4"/>
  <c r="AA271" i="4"/>
  <c r="I271" i="4"/>
  <c r="AA270" i="4"/>
  <c r="I270" i="4"/>
  <c r="AA269" i="4"/>
  <c r="I269" i="4"/>
  <c r="AA268" i="4"/>
  <c r="I268" i="4"/>
  <c r="AA267" i="4"/>
  <c r="I267" i="4"/>
  <c r="AA266" i="4"/>
  <c r="I266" i="4"/>
  <c r="AA265" i="4"/>
  <c r="I265" i="4"/>
  <c r="AA264" i="4"/>
  <c r="I264" i="4"/>
  <c r="AA263" i="4"/>
  <c r="I263" i="4"/>
  <c r="AA262" i="4"/>
  <c r="I262" i="4"/>
  <c r="AA261" i="4"/>
  <c r="I261" i="4"/>
  <c r="AA260" i="4"/>
  <c r="I260" i="4"/>
  <c r="AA259" i="4"/>
  <c r="I259" i="4"/>
  <c r="AA258" i="4"/>
  <c r="I258" i="4"/>
  <c r="AA257" i="4"/>
  <c r="I257" i="4"/>
  <c r="AA256" i="4"/>
  <c r="I256" i="4"/>
  <c r="AA255" i="4"/>
  <c r="I255" i="4"/>
  <c r="AA254" i="4"/>
  <c r="I254" i="4"/>
  <c r="AA253" i="4"/>
  <c r="I253" i="4"/>
  <c r="AA252" i="4"/>
  <c r="I252" i="4"/>
  <c r="AA251" i="4"/>
  <c r="I251" i="4"/>
  <c r="AA250" i="4"/>
  <c r="I250" i="4"/>
  <c r="AA249" i="4"/>
  <c r="I249" i="4"/>
  <c r="AA248" i="4"/>
  <c r="T248" i="4"/>
  <c r="T249" i="4" s="1"/>
  <c r="T250" i="4" s="1"/>
  <c r="T251" i="4" s="1"/>
  <c r="T252" i="4" s="1"/>
  <c r="T253" i="4" s="1"/>
  <c r="T254" i="4" s="1"/>
  <c r="T255" i="4" s="1"/>
  <c r="T256" i="4" s="1"/>
  <c r="T257" i="4" s="1"/>
  <c r="T258" i="4" s="1"/>
  <c r="T259" i="4" s="1"/>
  <c r="T260" i="4" s="1"/>
  <c r="T261" i="4" s="1"/>
  <c r="T262" i="4" s="1"/>
  <c r="T263" i="4" s="1"/>
  <c r="T264" i="4" s="1"/>
  <c r="T265" i="4" s="1"/>
  <c r="T266" i="4" s="1"/>
  <c r="T267" i="4" s="1"/>
  <c r="T268" i="4" s="1"/>
  <c r="T269" i="4" s="1"/>
  <c r="T270" i="4" s="1"/>
  <c r="T271" i="4" s="1"/>
  <c r="T272" i="4" s="1"/>
  <c r="T273" i="4" s="1"/>
  <c r="T274" i="4" s="1"/>
  <c r="T275" i="4" s="1"/>
  <c r="T276" i="4" s="1"/>
  <c r="T277" i="4" s="1"/>
  <c r="P248" i="4"/>
  <c r="K248" i="4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  <c r="I248" i="4"/>
  <c r="F248" i="4"/>
  <c r="AB247" i="4"/>
  <c r="AA247" i="4"/>
  <c r="P242" i="4"/>
  <c r="F242" i="4"/>
  <c r="AA237" i="4"/>
  <c r="I237" i="4"/>
  <c r="AA236" i="4"/>
  <c r="I236" i="4"/>
  <c r="AA235" i="4"/>
  <c r="I235" i="4"/>
  <c r="AA234" i="4"/>
  <c r="I234" i="4"/>
  <c r="AA233" i="4"/>
  <c r="I233" i="4"/>
  <c r="AA232" i="4"/>
  <c r="I232" i="4"/>
  <c r="AA231" i="4"/>
  <c r="I231" i="4"/>
  <c r="AA230" i="4"/>
  <c r="I230" i="4"/>
  <c r="AA229" i="4"/>
  <c r="I229" i="4"/>
  <c r="AA228" i="4"/>
  <c r="I228" i="4"/>
  <c r="AA227" i="4"/>
  <c r="I227" i="4"/>
  <c r="AA226" i="4"/>
  <c r="I226" i="4"/>
  <c r="AA225" i="4"/>
  <c r="I225" i="4"/>
  <c r="AA224" i="4"/>
  <c r="I224" i="4"/>
  <c r="AA223" i="4"/>
  <c r="I223" i="4"/>
  <c r="AA222" i="4"/>
  <c r="I222" i="4"/>
  <c r="AA221" i="4"/>
  <c r="I221" i="4"/>
  <c r="AA220" i="4"/>
  <c r="I220" i="4"/>
  <c r="AA219" i="4"/>
  <c r="I219" i="4"/>
  <c r="AA218" i="4"/>
  <c r="I218" i="4"/>
  <c r="AA217" i="4"/>
  <c r="I217" i="4"/>
  <c r="AA216" i="4"/>
  <c r="I216" i="4"/>
  <c r="AA215" i="4"/>
  <c r="I215" i="4"/>
  <c r="AA214" i="4"/>
  <c r="I214" i="4"/>
  <c r="AA213" i="4"/>
  <c r="I213" i="4"/>
  <c r="AA212" i="4"/>
  <c r="I212" i="4"/>
  <c r="AA211" i="4"/>
  <c r="I211" i="4"/>
  <c r="AA210" i="4"/>
  <c r="I210" i="4"/>
  <c r="AA209" i="4"/>
  <c r="I209" i="4"/>
  <c r="AA208" i="4"/>
  <c r="T208" i="4"/>
  <c r="T209" i="4" s="1"/>
  <c r="T210" i="4" s="1"/>
  <c r="T211" i="4" s="1"/>
  <c r="T212" i="4" s="1"/>
  <c r="T213" i="4" s="1"/>
  <c r="T214" i="4" s="1"/>
  <c r="T215" i="4" s="1"/>
  <c r="T216" i="4" s="1"/>
  <c r="T217" i="4" s="1"/>
  <c r="T218" i="4" s="1"/>
  <c r="T219" i="4" s="1"/>
  <c r="T220" i="4" s="1"/>
  <c r="T221" i="4" s="1"/>
  <c r="T222" i="4" s="1"/>
  <c r="T223" i="4" s="1"/>
  <c r="T224" i="4" s="1"/>
  <c r="T225" i="4" s="1"/>
  <c r="T226" i="4" s="1"/>
  <c r="T227" i="4" s="1"/>
  <c r="T228" i="4" s="1"/>
  <c r="T229" i="4" s="1"/>
  <c r="T230" i="4" s="1"/>
  <c r="T231" i="4" s="1"/>
  <c r="T232" i="4" s="1"/>
  <c r="T233" i="4" s="1"/>
  <c r="T234" i="4" s="1"/>
  <c r="T235" i="4" s="1"/>
  <c r="T236" i="4" s="1"/>
  <c r="T237" i="4" s="1"/>
  <c r="P208" i="4"/>
  <c r="K208" i="4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I208" i="4"/>
  <c r="F208" i="4"/>
  <c r="AB207" i="4"/>
  <c r="AA207" i="4"/>
  <c r="P202" i="4"/>
  <c r="F202" i="4"/>
  <c r="AA197" i="4"/>
  <c r="I197" i="4"/>
  <c r="AA196" i="4"/>
  <c r="I196" i="4"/>
  <c r="AA195" i="4"/>
  <c r="I195" i="4"/>
  <c r="AA194" i="4"/>
  <c r="I194" i="4"/>
  <c r="AA193" i="4"/>
  <c r="I193" i="4"/>
  <c r="AA192" i="4"/>
  <c r="I192" i="4"/>
  <c r="AA191" i="4"/>
  <c r="I191" i="4"/>
  <c r="AA190" i="4"/>
  <c r="I190" i="4"/>
  <c r="AA189" i="4"/>
  <c r="I189" i="4"/>
  <c r="AA188" i="4"/>
  <c r="I188" i="4"/>
  <c r="AA187" i="4"/>
  <c r="I187" i="4"/>
  <c r="AA186" i="4"/>
  <c r="I186" i="4"/>
  <c r="AA185" i="4"/>
  <c r="I185" i="4"/>
  <c r="AA184" i="4"/>
  <c r="I184" i="4"/>
  <c r="AA183" i="4"/>
  <c r="I183" i="4"/>
  <c r="AA182" i="4"/>
  <c r="I182" i="4"/>
  <c r="AA181" i="4"/>
  <c r="I181" i="4"/>
  <c r="AA180" i="4"/>
  <c r="I180" i="4"/>
  <c r="AA179" i="4"/>
  <c r="I179" i="4"/>
  <c r="AA178" i="4"/>
  <c r="I178" i="4"/>
  <c r="AA177" i="4"/>
  <c r="I177" i="4"/>
  <c r="AA176" i="4"/>
  <c r="I176" i="4"/>
  <c r="AA175" i="4"/>
  <c r="I175" i="4"/>
  <c r="AA174" i="4"/>
  <c r="I174" i="4"/>
  <c r="AA173" i="4"/>
  <c r="I173" i="4"/>
  <c r="AA172" i="4"/>
  <c r="I172" i="4"/>
  <c r="AA171" i="4"/>
  <c r="I171" i="4"/>
  <c r="AA170" i="4"/>
  <c r="I170" i="4"/>
  <c r="AA169" i="4"/>
  <c r="K169" i="4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I169" i="4"/>
  <c r="AA168" i="4"/>
  <c r="T168" i="4"/>
  <c r="T169" i="4" s="1"/>
  <c r="T170" i="4" s="1"/>
  <c r="T171" i="4" s="1"/>
  <c r="T172" i="4" s="1"/>
  <c r="T173" i="4" s="1"/>
  <c r="T174" i="4" s="1"/>
  <c r="T175" i="4" s="1"/>
  <c r="T176" i="4" s="1"/>
  <c r="T177" i="4" s="1"/>
  <c r="T178" i="4" s="1"/>
  <c r="T179" i="4" s="1"/>
  <c r="T180" i="4" s="1"/>
  <c r="T181" i="4" s="1"/>
  <c r="T182" i="4" s="1"/>
  <c r="T183" i="4" s="1"/>
  <c r="T184" i="4" s="1"/>
  <c r="T185" i="4" s="1"/>
  <c r="T186" i="4" s="1"/>
  <c r="T187" i="4" s="1"/>
  <c r="T188" i="4" s="1"/>
  <c r="T189" i="4" s="1"/>
  <c r="T190" i="4" s="1"/>
  <c r="T191" i="4" s="1"/>
  <c r="T192" i="4" s="1"/>
  <c r="T193" i="4" s="1"/>
  <c r="T194" i="4" s="1"/>
  <c r="T195" i="4" s="1"/>
  <c r="T196" i="4" s="1"/>
  <c r="T197" i="4" s="1"/>
  <c r="P168" i="4"/>
  <c r="K168" i="4"/>
  <c r="I168" i="4"/>
  <c r="F168" i="4"/>
  <c r="AB167" i="4"/>
  <c r="AA167" i="4"/>
  <c r="P162" i="4"/>
  <c r="F162" i="4"/>
  <c r="AA157" i="4"/>
  <c r="I157" i="4"/>
  <c r="AA156" i="4"/>
  <c r="I156" i="4"/>
  <c r="AA155" i="4"/>
  <c r="I155" i="4"/>
  <c r="AA154" i="4"/>
  <c r="I154" i="4"/>
  <c r="AA153" i="4"/>
  <c r="I153" i="4"/>
  <c r="AA152" i="4"/>
  <c r="I152" i="4"/>
  <c r="AA151" i="4"/>
  <c r="I151" i="4"/>
  <c r="AA150" i="4"/>
  <c r="I150" i="4"/>
  <c r="AA149" i="4"/>
  <c r="I149" i="4"/>
  <c r="AA148" i="4"/>
  <c r="I148" i="4"/>
  <c r="AA147" i="4"/>
  <c r="I147" i="4"/>
  <c r="AA146" i="4"/>
  <c r="I146" i="4"/>
  <c r="AA145" i="4"/>
  <c r="I145" i="4"/>
  <c r="AA144" i="4"/>
  <c r="I144" i="4"/>
  <c r="AA143" i="4"/>
  <c r="I143" i="4"/>
  <c r="AA142" i="4"/>
  <c r="I142" i="4"/>
  <c r="AA141" i="4"/>
  <c r="I141" i="4"/>
  <c r="AA140" i="4"/>
  <c r="I140" i="4"/>
  <c r="AA139" i="4"/>
  <c r="I139" i="4"/>
  <c r="AA138" i="4"/>
  <c r="I138" i="4"/>
  <c r="AA137" i="4"/>
  <c r="I137" i="4"/>
  <c r="AA136" i="4"/>
  <c r="I136" i="4"/>
  <c r="AA135" i="4"/>
  <c r="I135" i="4"/>
  <c r="AA134" i="4"/>
  <c r="I134" i="4"/>
  <c r="AA133" i="4"/>
  <c r="I133" i="4"/>
  <c r="AA132" i="4"/>
  <c r="I132" i="4"/>
  <c r="AA131" i="4"/>
  <c r="I131" i="4"/>
  <c r="AA130" i="4"/>
  <c r="I130" i="4"/>
  <c r="AA129" i="4"/>
  <c r="I129" i="4"/>
  <c r="AA128" i="4"/>
  <c r="T128" i="4"/>
  <c r="T129" i="4" s="1"/>
  <c r="T130" i="4" s="1"/>
  <c r="T131" i="4" s="1"/>
  <c r="T132" i="4" s="1"/>
  <c r="T133" i="4" s="1"/>
  <c r="T134" i="4" s="1"/>
  <c r="T135" i="4" s="1"/>
  <c r="T136" i="4" s="1"/>
  <c r="T137" i="4" s="1"/>
  <c r="T138" i="4" s="1"/>
  <c r="T139" i="4" s="1"/>
  <c r="T140" i="4" s="1"/>
  <c r="T141" i="4" s="1"/>
  <c r="T142" i="4" s="1"/>
  <c r="T143" i="4" s="1"/>
  <c r="T144" i="4" s="1"/>
  <c r="T145" i="4" s="1"/>
  <c r="T146" i="4" s="1"/>
  <c r="T147" i="4" s="1"/>
  <c r="T148" i="4" s="1"/>
  <c r="T149" i="4" s="1"/>
  <c r="T150" i="4" s="1"/>
  <c r="T151" i="4" s="1"/>
  <c r="T152" i="4" s="1"/>
  <c r="T153" i="4" s="1"/>
  <c r="T154" i="4" s="1"/>
  <c r="T155" i="4" s="1"/>
  <c r="T156" i="4" s="1"/>
  <c r="T157" i="4" s="1"/>
  <c r="P128" i="4"/>
  <c r="K128" i="4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I128" i="4"/>
  <c r="F128" i="4"/>
  <c r="AB127" i="4"/>
  <c r="AA127" i="4"/>
  <c r="P122" i="4"/>
  <c r="F122" i="4"/>
  <c r="AA117" i="4"/>
  <c r="I117" i="4"/>
  <c r="AA116" i="4"/>
  <c r="I116" i="4"/>
  <c r="AA115" i="4"/>
  <c r="I115" i="4"/>
  <c r="AA114" i="4"/>
  <c r="I114" i="4"/>
  <c r="AA113" i="4"/>
  <c r="I113" i="4"/>
  <c r="AA112" i="4"/>
  <c r="I112" i="4"/>
  <c r="AA111" i="4"/>
  <c r="I111" i="4"/>
  <c r="AA110" i="4"/>
  <c r="I110" i="4"/>
  <c r="AA109" i="4"/>
  <c r="I109" i="4"/>
  <c r="AA108" i="4"/>
  <c r="I108" i="4"/>
  <c r="AA107" i="4"/>
  <c r="I107" i="4"/>
  <c r="AA106" i="4"/>
  <c r="I106" i="4"/>
  <c r="AA105" i="4"/>
  <c r="I105" i="4"/>
  <c r="AA104" i="4"/>
  <c r="I104" i="4"/>
  <c r="AA103" i="4"/>
  <c r="I103" i="4"/>
  <c r="AA102" i="4"/>
  <c r="I102" i="4"/>
  <c r="AA101" i="4"/>
  <c r="I101" i="4"/>
  <c r="AA100" i="4"/>
  <c r="I100" i="4"/>
  <c r="AA99" i="4"/>
  <c r="I99" i="4"/>
  <c r="AA98" i="4"/>
  <c r="I98" i="4"/>
  <c r="AA97" i="4"/>
  <c r="I97" i="4"/>
  <c r="AA96" i="4"/>
  <c r="I96" i="4"/>
  <c r="AA95" i="4"/>
  <c r="I95" i="4"/>
  <c r="AA94" i="4"/>
  <c r="I94" i="4"/>
  <c r="AA93" i="4"/>
  <c r="I93" i="4"/>
  <c r="AA92" i="4"/>
  <c r="I92" i="4"/>
  <c r="AA91" i="4"/>
  <c r="I91" i="4"/>
  <c r="AA90" i="4"/>
  <c r="I90" i="4"/>
  <c r="AA89" i="4"/>
  <c r="T89" i="4"/>
  <c r="T90" i="4" s="1"/>
  <c r="T91" i="4" s="1"/>
  <c r="T92" i="4" s="1"/>
  <c r="T93" i="4" s="1"/>
  <c r="T94" i="4" s="1"/>
  <c r="T95" i="4" s="1"/>
  <c r="T96" i="4" s="1"/>
  <c r="T97" i="4" s="1"/>
  <c r="T98" i="4" s="1"/>
  <c r="T99" i="4" s="1"/>
  <c r="T100" i="4" s="1"/>
  <c r="T101" i="4" s="1"/>
  <c r="T102" i="4" s="1"/>
  <c r="T103" i="4" s="1"/>
  <c r="T104" i="4" s="1"/>
  <c r="T105" i="4" s="1"/>
  <c r="T106" i="4" s="1"/>
  <c r="T107" i="4" s="1"/>
  <c r="T108" i="4" s="1"/>
  <c r="T109" i="4" s="1"/>
  <c r="T110" i="4" s="1"/>
  <c r="T111" i="4" s="1"/>
  <c r="T112" i="4" s="1"/>
  <c r="T113" i="4" s="1"/>
  <c r="T114" i="4" s="1"/>
  <c r="T115" i="4" s="1"/>
  <c r="T116" i="4" s="1"/>
  <c r="T117" i="4" s="1"/>
  <c r="K89" i="4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I89" i="4"/>
  <c r="AA88" i="4"/>
  <c r="T88" i="4"/>
  <c r="P88" i="4"/>
  <c r="K88" i="4"/>
  <c r="I88" i="4"/>
  <c r="F88" i="4"/>
  <c r="AB87" i="4"/>
  <c r="AA87" i="4"/>
  <c r="P82" i="4"/>
  <c r="F82" i="4"/>
  <c r="AA77" i="4"/>
  <c r="I77" i="4"/>
  <c r="AA76" i="4"/>
  <c r="I76" i="4"/>
  <c r="AA75" i="4"/>
  <c r="I75" i="4"/>
  <c r="AA74" i="4"/>
  <c r="I74" i="4"/>
  <c r="AA73" i="4"/>
  <c r="I73" i="4"/>
  <c r="AA72" i="4"/>
  <c r="I72" i="4"/>
  <c r="AA71" i="4"/>
  <c r="I71" i="4"/>
  <c r="AA70" i="4"/>
  <c r="I70" i="4"/>
  <c r="AA69" i="4"/>
  <c r="I69" i="4"/>
  <c r="AA68" i="4"/>
  <c r="I68" i="4"/>
  <c r="AA67" i="4"/>
  <c r="I67" i="4"/>
  <c r="AA66" i="4"/>
  <c r="I66" i="4"/>
  <c r="AA65" i="4"/>
  <c r="I65" i="4"/>
  <c r="AA64" i="4"/>
  <c r="I64" i="4"/>
  <c r="AA63" i="4"/>
  <c r="I63" i="4"/>
  <c r="AA62" i="4"/>
  <c r="I62" i="4"/>
  <c r="AA61" i="4"/>
  <c r="I61" i="4"/>
  <c r="AA60" i="4"/>
  <c r="I60" i="4"/>
  <c r="AA59" i="4"/>
  <c r="I59" i="4"/>
  <c r="AA58" i="4"/>
  <c r="I58" i="4"/>
  <c r="AA57" i="4"/>
  <c r="I57" i="4"/>
  <c r="AA56" i="4"/>
  <c r="I56" i="4"/>
  <c r="AA55" i="4"/>
  <c r="I55" i="4"/>
  <c r="AA54" i="4"/>
  <c r="I54" i="4"/>
  <c r="AA53" i="4"/>
  <c r="I53" i="4"/>
  <c r="AA52" i="4"/>
  <c r="I52" i="4"/>
  <c r="AA51" i="4"/>
  <c r="I51" i="4"/>
  <c r="AA50" i="4"/>
  <c r="I50" i="4"/>
  <c r="AA49" i="4"/>
  <c r="T49" i="4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T63" i="4" s="1"/>
  <c r="T64" i="4" s="1"/>
  <c r="T65" i="4" s="1"/>
  <c r="T66" i="4" s="1"/>
  <c r="T67" i="4" s="1"/>
  <c r="T68" i="4" s="1"/>
  <c r="T69" i="4" s="1"/>
  <c r="T70" i="4" s="1"/>
  <c r="T71" i="4" s="1"/>
  <c r="T72" i="4" s="1"/>
  <c r="T73" i="4" s="1"/>
  <c r="T74" i="4" s="1"/>
  <c r="T75" i="4" s="1"/>
  <c r="T76" i="4" s="1"/>
  <c r="T77" i="4" s="1"/>
  <c r="K49" i="4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I49" i="4"/>
  <c r="AA48" i="4"/>
  <c r="T48" i="4"/>
  <c r="P48" i="4"/>
  <c r="K48" i="4"/>
  <c r="I48" i="4"/>
  <c r="F48" i="4"/>
  <c r="AB47" i="4"/>
  <c r="AA47" i="4"/>
  <c r="P42" i="4"/>
  <c r="F42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R4" i="4"/>
  <c r="Q4" i="4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2" i="2"/>
  <c r="I30" i="1"/>
  <c r="I15" i="1"/>
  <c r="I14" i="1"/>
  <c r="N4" i="1"/>
  <c r="R404" i="4"/>
  <c r="G404" i="4"/>
  <c r="O404" i="4"/>
  <c r="C404" i="4"/>
  <c r="T404" i="4"/>
  <c r="H404" i="4"/>
  <c r="L404" i="4"/>
  <c r="L364" i="4"/>
  <c r="F364" i="4"/>
  <c r="R364" i="4"/>
  <c r="Q364" i="4"/>
  <c r="G324" i="4"/>
  <c r="T324" i="4"/>
  <c r="H324" i="4"/>
  <c r="T284" i="4"/>
  <c r="O284" i="4"/>
  <c r="Q284" i="4"/>
  <c r="G244" i="4"/>
  <c r="U284" i="4"/>
  <c r="K284" i="4"/>
  <c r="H244" i="4"/>
  <c r="C244" i="4"/>
  <c r="G164" i="4"/>
  <c r="R244" i="4"/>
  <c r="U204" i="4"/>
  <c r="L244" i="4"/>
  <c r="K204" i="4"/>
  <c r="U164" i="4"/>
  <c r="P164" i="4"/>
  <c r="K164" i="4"/>
  <c r="E164" i="4"/>
  <c r="P124" i="4"/>
  <c r="E124" i="4"/>
  <c r="U84" i="4"/>
  <c r="P84" i="4"/>
  <c r="R164" i="4"/>
  <c r="K124" i="4"/>
  <c r="H124" i="4"/>
  <c r="L164" i="4"/>
  <c r="R124" i="4"/>
  <c r="G124" i="4"/>
  <c r="Q84" i="4"/>
  <c r="T84" i="4"/>
  <c r="K84" i="4"/>
  <c r="Q44" i="4"/>
  <c r="U124" i="4"/>
  <c r="U44" i="4"/>
  <c r="P44" i="4"/>
  <c r="T44" i="4"/>
  <c r="O44" i="4"/>
  <c r="G44" i="4"/>
  <c r="R44" i="4"/>
  <c r="M48" i="4" l="1"/>
  <c r="N48" i="4"/>
  <c r="N49" i="4" s="1"/>
  <c r="N128" i="4"/>
  <c r="N129" i="4" s="1"/>
  <c r="R48" i="4"/>
  <c r="D168" i="4"/>
  <c r="D169" i="4" s="1"/>
  <c r="N88" i="4"/>
  <c r="N89" i="4" s="1"/>
  <c r="C128" i="4"/>
  <c r="N168" i="4"/>
  <c r="N169" i="4" s="1"/>
  <c r="D248" i="4"/>
  <c r="D249" i="4" s="1"/>
  <c r="N208" i="4"/>
  <c r="N209" i="4" s="1"/>
  <c r="N288" i="4"/>
  <c r="N289" i="4" s="1"/>
  <c r="D368" i="4"/>
  <c r="D369" i="4" s="1"/>
  <c r="D408" i="4"/>
  <c r="D409" i="4" s="1"/>
  <c r="M408" i="4"/>
  <c r="I5" i="5"/>
  <c r="E6" i="5"/>
  <c r="K5" i="5"/>
  <c r="H4" i="5"/>
  <c r="I4" i="5"/>
  <c r="J4" i="5"/>
  <c r="D5" i="5"/>
  <c r="K4" i="5"/>
  <c r="L84" i="4"/>
  <c r="M84" i="4"/>
  <c r="C84" i="4"/>
  <c r="O124" i="4"/>
  <c r="F124" i="4"/>
  <c r="O164" i="4"/>
  <c r="C124" i="4"/>
  <c r="L204" i="4"/>
  <c r="M204" i="4"/>
  <c r="P244" i="4"/>
  <c r="C204" i="4"/>
  <c r="F244" i="4"/>
  <c r="P204" i="4"/>
  <c r="L284" i="4"/>
  <c r="G284" i="4"/>
  <c r="H284" i="4"/>
  <c r="P284" i="4"/>
  <c r="P324" i="4"/>
  <c r="C324" i="4"/>
  <c r="E364" i="4"/>
  <c r="O364" i="4"/>
  <c r="Q404" i="4"/>
  <c r="F404" i="4"/>
  <c r="L44" i="4"/>
  <c r="F84" i="4"/>
  <c r="G84" i="4"/>
  <c r="T124" i="4"/>
  <c r="E84" i="4"/>
  <c r="H164" i="4"/>
  <c r="F204" i="4"/>
  <c r="G204" i="4"/>
  <c r="E204" i="4"/>
  <c r="F284" i="4"/>
  <c r="K324" i="4"/>
  <c r="K364" i="4"/>
  <c r="C44" i="4"/>
  <c r="R84" i="4"/>
  <c r="H84" i="4"/>
  <c r="Q124" i="4"/>
  <c r="L124" i="4"/>
  <c r="T164" i="4"/>
  <c r="F164" i="4"/>
  <c r="M164" i="4"/>
  <c r="Q204" i="4"/>
  <c r="R204" i="4"/>
  <c r="U244" i="4"/>
  <c r="H204" i="4"/>
  <c r="Q244" i="4"/>
  <c r="M244" i="4"/>
  <c r="M284" i="4"/>
  <c r="U324" i="4"/>
  <c r="F324" i="4"/>
  <c r="M324" i="4"/>
  <c r="O324" i="4"/>
  <c r="H364" i="4"/>
  <c r="T364" i="4"/>
  <c r="P364" i="4"/>
  <c r="U404" i="4"/>
  <c r="E404" i="4"/>
  <c r="K244" i="4"/>
  <c r="Q324" i="4"/>
  <c r="M364" i="4"/>
  <c r="H44" i="4"/>
  <c r="E44" i="4"/>
  <c r="F44" i="4"/>
  <c r="O84" i="4"/>
  <c r="M124" i="4"/>
  <c r="C164" i="4"/>
  <c r="Q164" i="4"/>
  <c r="O244" i="4"/>
  <c r="E244" i="4"/>
  <c r="O204" i="4"/>
  <c r="R284" i="4"/>
  <c r="E324" i="4"/>
  <c r="L324" i="4"/>
  <c r="R324" i="4"/>
  <c r="G364" i="4"/>
  <c r="C364" i="4"/>
  <c r="U364" i="4"/>
  <c r="P404" i="4"/>
  <c r="K404" i="4"/>
  <c r="K44" i="4"/>
  <c r="M44" i="4"/>
  <c r="T244" i="4"/>
  <c r="T204" i="4"/>
  <c r="C284" i="4"/>
  <c r="E284" i="4"/>
  <c r="M404" i="4"/>
  <c r="C288" i="4" l="1"/>
  <c r="N368" i="4"/>
  <c r="N369" i="4" s="1"/>
  <c r="H368" i="4"/>
  <c r="D328" i="4"/>
  <c r="D329" i="4" s="1"/>
  <c r="C328" i="4"/>
  <c r="M288" i="4"/>
  <c r="M208" i="4"/>
  <c r="C248" i="4"/>
  <c r="M248" i="4"/>
  <c r="R168" i="4"/>
  <c r="M88" i="4"/>
  <c r="R88" i="4"/>
  <c r="H48" i="4"/>
  <c r="C48" i="4"/>
  <c r="R328" i="4"/>
  <c r="C408" i="4"/>
  <c r="N408" i="4"/>
  <c r="N409" i="4" s="1"/>
  <c r="R368" i="4"/>
  <c r="M328" i="4"/>
  <c r="H328" i="4"/>
  <c r="N328" i="4"/>
  <c r="N329" i="4" s="1"/>
  <c r="R248" i="4"/>
  <c r="N248" i="4"/>
  <c r="N249" i="4" s="1"/>
  <c r="R208" i="4"/>
  <c r="H168" i="4"/>
  <c r="D128" i="4"/>
  <c r="D129" i="4" s="1"/>
  <c r="R128" i="4"/>
  <c r="C208" i="4"/>
  <c r="H208" i="4"/>
  <c r="C168" i="4"/>
  <c r="C88" i="4"/>
  <c r="H88" i="4"/>
  <c r="D48" i="4"/>
  <c r="D49" i="4" s="1"/>
  <c r="H408" i="4"/>
  <c r="R408" i="4"/>
  <c r="M368" i="4"/>
  <c r="C368" i="4"/>
  <c r="R288" i="4"/>
  <c r="H288" i="4"/>
  <c r="D288" i="4"/>
  <c r="D289" i="4" s="1"/>
  <c r="H248" i="4"/>
  <c r="D208" i="4"/>
  <c r="D209" i="4" s="1"/>
  <c r="M168" i="4"/>
  <c r="H128" i="4"/>
  <c r="M128" i="4"/>
  <c r="D88" i="4"/>
  <c r="D89" i="4" s="1"/>
  <c r="E7" i="5"/>
  <c r="K6" i="5"/>
  <c r="I6" i="5"/>
  <c r="M409" i="4"/>
  <c r="Q408" i="4"/>
  <c r="N130" i="4"/>
  <c r="O129" i="4"/>
  <c r="P129" i="4" s="1"/>
  <c r="D410" i="4"/>
  <c r="E409" i="4"/>
  <c r="F409" i="4" s="1"/>
  <c r="N50" i="4"/>
  <c r="O49" i="4"/>
  <c r="P49" i="4" s="1"/>
  <c r="N170" i="4"/>
  <c r="O169" i="4"/>
  <c r="P169" i="4" s="1"/>
  <c r="E369" i="4"/>
  <c r="F369" i="4" s="1"/>
  <c r="D370" i="4"/>
  <c r="O209" i="4"/>
  <c r="P209" i="4" s="1"/>
  <c r="N210" i="4"/>
  <c r="C129" i="4"/>
  <c r="G128" i="4"/>
  <c r="M49" i="4"/>
  <c r="Q48" i="4"/>
  <c r="O289" i="4"/>
  <c r="P289" i="4" s="1"/>
  <c r="N290" i="4"/>
  <c r="E169" i="4"/>
  <c r="F169" i="4" s="1"/>
  <c r="D170" i="4"/>
  <c r="H5" i="5"/>
  <c r="G5" i="5"/>
  <c r="D6" i="5"/>
  <c r="J5" i="5"/>
  <c r="E249" i="4"/>
  <c r="F249" i="4" s="1"/>
  <c r="D250" i="4"/>
  <c r="O89" i="4"/>
  <c r="P89" i="4" s="1"/>
  <c r="N90" i="4"/>
  <c r="H5" i="4"/>
  <c r="S48" i="4"/>
  <c r="R49" i="4"/>
  <c r="U48" i="4"/>
  <c r="F4" i="2"/>
  <c r="F5" i="2"/>
  <c r="F6" i="2"/>
  <c r="J6" i="2" l="1"/>
  <c r="J5" i="2"/>
  <c r="J4" i="2"/>
  <c r="C130" i="4"/>
  <c r="N51" i="4"/>
  <c r="O50" i="4"/>
  <c r="P50" i="4" s="1"/>
  <c r="O130" i="4"/>
  <c r="P130" i="4" s="1"/>
  <c r="N131" i="4"/>
  <c r="D290" i="4"/>
  <c r="E289" i="4"/>
  <c r="F289" i="4" s="1"/>
  <c r="L88" i="4"/>
  <c r="W88" i="4" s="1"/>
  <c r="H89" i="4"/>
  <c r="J88" i="4"/>
  <c r="C209" i="4"/>
  <c r="G208" i="4"/>
  <c r="V208" i="4" s="1"/>
  <c r="R209" i="4"/>
  <c r="U208" i="4"/>
  <c r="S208" i="4"/>
  <c r="L328" i="4"/>
  <c r="W328" i="4" s="1"/>
  <c r="H329" i="4"/>
  <c r="J328" i="4"/>
  <c r="C409" i="4"/>
  <c r="G408" i="4"/>
  <c r="V408" i="4" s="1"/>
  <c r="R89" i="4"/>
  <c r="U88" i="4"/>
  <c r="S88" i="4"/>
  <c r="G248" i="4"/>
  <c r="C249" i="4"/>
  <c r="E329" i="4"/>
  <c r="F329" i="4" s="1"/>
  <c r="D330" i="4"/>
  <c r="O90" i="4"/>
  <c r="P90" i="4" s="1"/>
  <c r="N91" i="4"/>
  <c r="E170" i="4"/>
  <c r="F170" i="4" s="1"/>
  <c r="D171" i="4"/>
  <c r="O210" i="4"/>
  <c r="P210" i="4" s="1"/>
  <c r="N211" i="4"/>
  <c r="I7" i="5"/>
  <c r="E8" i="5"/>
  <c r="K7" i="5"/>
  <c r="M169" i="4"/>
  <c r="Q168" i="4"/>
  <c r="L288" i="4"/>
  <c r="H289" i="4"/>
  <c r="J288" i="4"/>
  <c r="R409" i="4"/>
  <c r="U408" i="4"/>
  <c r="S408" i="4"/>
  <c r="C89" i="4"/>
  <c r="G88" i="4"/>
  <c r="V88" i="4" s="1"/>
  <c r="X88" i="4" s="1"/>
  <c r="Y88" i="4" s="1"/>
  <c r="R129" i="4"/>
  <c r="U128" i="4"/>
  <c r="S128" i="4"/>
  <c r="N250" i="4"/>
  <c r="O249" i="4"/>
  <c r="P249" i="4" s="1"/>
  <c r="Q328" i="4"/>
  <c r="M329" i="4"/>
  <c r="R329" i="4"/>
  <c r="U328" i="4"/>
  <c r="S328" i="4"/>
  <c r="Q88" i="4"/>
  <c r="M89" i="4"/>
  <c r="Q208" i="4"/>
  <c r="M209" i="4"/>
  <c r="L368" i="4"/>
  <c r="H369" i="4"/>
  <c r="J368" i="4"/>
  <c r="L128" i="4"/>
  <c r="W128" i="4" s="1"/>
  <c r="H129" i="4"/>
  <c r="J128" i="4"/>
  <c r="M369" i="4"/>
  <c r="Q368" i="4"/>
  <c r="R50" i="4"/>
  <c r="U49" i="4"/>
  <c r="S49" i="4"/>
  <c r="G6" i="5"/>
  <c r="D7" i="5"/>
  <c r="J6" i="5"/>
  <c r="H6" i="5"/>
  <c r="Q49" i="4"/>
  <c r="M50" i="4"/>
  <c r="N171" i="4"/>
  <c r="O170" i="4"/>
  <c r="P170" i="4" s="1"/>
  <c r="E410" i="4"/>
  <c r="F410" i="4" s="1"/>
  <c r="D411" i="4"/>
  <c r="M410" i="4"/>
  <c r="D90" i="4"/>
  <c r="E89" i="4"/>
  <c r="F89" i="4" s="1"/>
  <c r="D210" i="4"/>
  <c r="E209" i="4"/>
  <c r="F209" i="4" s="1"/>
  <c r="R289" i="4"/>
  <c r="U288" i="4"/>
  <c r="I5" i="4" s="1"/>
  <c r="S288" i="4"/>
  <c r="H409" i="4"/>
  <c r="J408" i="4"/>
  <c r="AC408" i="4" s="1"/>
  <c r="L408" i="4"/>
  <c r="W408" i="4" s="1"/>
  <c r="G168" i="4"/>
  <c r="C169" i="4"/>
  <c r="E129" i="4"/>
  <c r="F129" i="4" s="1"/>
  <c r="G129" i="4" s="1"/>
  <c r="D130" i="4"/>
  <c r="R249" i="4"/>
  <c r="U248" i="4"/>
  <c r="S248" i="4"/>
  <c r="R369" i="4"/>
  <c r="U368" i="4"/>
  <c r="S368" i="4"/>
  <c r="G48" i="4"/>
  <c r="C49" i="4"/>
  <c r="R169" i="4"/>
  <c r="U168" i="4"/>
  <c r="S168" i="4"/>
  <c r="Q288" i="4"/>
  <c r="M289" i="4"/>
  <c r="N370" i="4"/>
  <c r="O369" i="4"/>
  <c r="P369" i="4" s="1"/>
  <c r="J5" i="4"/>
  <c r="E250" i="4"/>
  <c r="F250" i="4" s="1"/>
  <c r="D251" i="4"/>
  <c r="O290" i="4"/>
  <c r="P290" i="4" s="1"/>
  <c r="N291" i="4"/>
  <c r="D371" i="4"/>
  <c r="E370" i="4"/>
  <c r="F370" i="4" s="1"/>
  <c r="Q128" i="4"/>
  <c r="M129" i="4"/>
  <c r="H249" i="4"/>
  <c r="J248" i="4"/>
  <c r="AC248" i="4" s="1"/>
  <c r="L248" i="4"/>
  <c r="W248" i="4" s="1"/>
  <c r="G368" i="4"/>
  <c r="V368" i="4" s="1"/>
  <c r="C369" i="4"/>
  <c r="E49" i="4"/>
  <c r="F49" i="4" s="1"/>
  <c r="D50" i="4"/>
  <c r="L208" i="4"/>
  <c r="W208" i="4" s="1"/>
  <c r="H209" i="4"/>
  <c r="J208" i="4"/>
  <c r="AC208" i="4" s="1"/>
  <c r="H169" i="4"/>
  <c r="J168" i="4"/>
  <c r="AC168" i="4" s="1"/>
  <c r="L168" i="4"/>
  <c r="W168" i="4" s="1"/>
  <c r="N330" i="4"/>
  <c r="O329" i="4"/>
  <c r="P329" i="4" s="1"/>
  <c r="O409" i="4"/>
  <c r="P409" i="4" s="1"/>
  <c r="Q409" i="4" s="1"/>
  <c r="N410" i="4"/>
  <c r="D5" i="4"/>
  <c r="H49" i="4"/>
  <c r="J48" i="4"/>
  <c r="L48" i="4"/>
  <c r="M249" i="4"/>
  <c r="Q248" i="4"/>
  <c r="G328" i="4"/>
  <c r="V328" i="4" s="1"/>
  <c r="X328" i="4" s="1"/>
  <c r="Y328" i="4" s="1"/>
  <c r="C329" i="4"/>
  <c r="C289" i="4"/>
  <c r="G288" i="4"/>
  <c r="V288" i="4" s="1"/>
  <c r="H7" i="2"/>
  <c r="H4" i="2"/>
  <c r="H6" i="2"/>
  <c r="H5" i="2"/>
  <c r="F7" i="2"/>
  <c r="J7" i="2" l="1"/>
  <c r="D6" i="4"/>
  <c r="L49" i="4"/>
  <c r="H50" i="4"/>
  <c r="J49" i="4"/>
  <c r="L169" i="4"/>
  <c r="H170" i="4"/>
  <c r="J169" i="4"/>
  <c r="E50" i="4"/>
  <c r="F50" i="4" s="1"/>
  <c r="D51" i="4"/>
  <c r="R370" i="4"/>
  <c r="U369" i="4"/>
  <c r="S369" i="4"/>
  <c r="Q50" i="4"/>
  <c r="M51" i="4"/>
  <c r="H370" i="4"/>
  <c r="J369" i="4"/>
  <c r="L369" i="4"/>
  <c r="W369" i="4" s="1"/>
  <c r="N251" i="4"/>
  <c r="O250" i="4"/>
  <c r="P250" i="4" s="1"/>
  <c r="D172" i="4"/>
  <c r="E171" i="4"/>
  <c r="F171" i="4" s="1"/>
  <c r="V248" i="4"/>
  <c r="X248" i="4" s="1"/>
  <c r="Y248" i="4" s="1"/>
  <c r="X208" i="4"/>
  <c r="Y208" i="4" s="1"/>
  <c r="C131" i="4"/>
  <c r="O330" i="4"/>
  <c r="P330" i="4" s="1"/>
  <c r="N331" i="4"/>
  <c r="C5" i="4"/>
  <c r="V48" i="4"/>
  <c r="R290" i="4"/>
  <c r="U289" i="4"/>
  <c r="S289" i="4"/>
  <c r="D91" i="4"/>
  <c r="E90" i="4"/>
  <c r="F90" i="4" s="1"/>
  <c r="R51" i="4"/>
  <c r="U50" i="4"/>
  <c r="S50" i="4"/>
  <c r="J129" i="4"/>
  <c r="L129" i="4"/>
  <c r="H130" i="4"/>
  <c r="W368" i="4"/>
  <c r="M330" i="4"/>
  <c r="Q329" i="4"/>
  <c r="G89" i="4"/>
  <c r="C90" i="4"/>
  <c r="AC288" i="4"/>
  <c r="Q169" i="4"/>
  <c r="M170" i="4"/>
  <c r="N212" i="4"/>
  <c r="O211" i="4"/>
  <c r="P211" i="4" s="1"/>
  <c r="D331" i="4"/>
  <c r="E330" i="4"/>
  <c r="F330" i="4" s="1"/>
  <c r="G409" i="4"/>
  <c r="V409" i="4" s="1"/>
  <c r="C410" i="4"/>
  <c r="G209" i="4"/>
  <c r="V209" i="4" s="1"/>
  <c r="C210" i="4"/>
  <c r="N292" i="4"/>
  <c r="O291" i="4"/>
  <c r="P291" i="4" s="1"/>
  <c r="G49" i="4"/>
  <c r="C50" i="4"/>
  <c r="D131" i="4"/>
  <c r="E130" i="4"/>
  <c r="F130" i="4" s="1"/>
  <c r="G130" i="4" s="1"/>
  <c r="E411" i="4"/>
  <c r="F411" i="4" s="1"/>
  <c r="D412" i="4"/>
  <c r="H7" i="5"/>
  <c r="G7" i="5"/>
  <c r="D8" i="5"/>
  <c r="J7" i="5"/>
  <c r="Q89" i="4"/>
  <c r="M90" i="4"/>
  <c r="R330" i="4"/>
  <c r="U329" i="4"/>
  <c r="S329" i="4"/>
  <c r="Z88" i="4"/>
  <c r="AB88" i="4"/>
  <c r="U409" i="4"/>
  <c r="R410" i="4"/>
  <c r="S409" i="4"/>
  <c r="X408" i="4"/>
  <c r="Y408" i="4" s="1"/>
  <c r="G289" i="4"/>
  <c r="C290" i="4"/>
  <c r="Q249" i="4"/>
  <c r="M250" i="4"/>
  <c r="C330" i="4"/>
  <c r="G329" i="4"/>
  <c r="W48" i="4"/>
  <c r="E5" i="4"/>
  <c r="N411" i="4"/>
  <c r="O410" i="4"/>
  <c r="P410" i="4" s="1"/>
  <c r="H210" i="4"/>
  <c r="J209" i="4"/>
  <c r="L209" i="4"/>
  <c r="G369" i="4"/>
  <c r="C370" i="4"/>
  <c r="L249" i="4"/>
  <c r="W249" i="4" s="1"/>
  <c r="H250" i="4"/>
  <c r="J249" i="4"/>
  <c r="D372" i="4"/>
  <c r="E371" i="4"/>
  <c r="F371" i="4" s="1"/>
  <c r="D252" i="4"/>
  <c r="E251" i="4"/>
  <c r="F251" i="4" s="1"/>
  <c r="N371" i="4"/>
  <c r="O370" i="4"/>
  <c r="P370" i="4" s="1"/>
  <c r="G169" i="4"/>
  <c r="C170" i="4"/>
  <c r="L409" i="4"/>
  <c r="W409" i="4" s="1"/>
  <c r="H410" i="4"/>
  <c r="J409" i="4"/>
  <c r="AC409" i="4" s="1"/>
  <c r="Q209" i="4"/>
  <c r="M210" i="4"/>
  <c r="H290" i="4"/>
  <c r="J289" i="4"/>
  <c r="AC289" i="4" s="1"/>
  <c r="L289" i="4"/>
  <c r="W289" i="4" s="1"/>
  <c r="N92" i="4"/>
  <c r="O91" i="4"/>
  <c r="P91" i="4" s="1"/>
  <c r="AC328" i="4"/>
  <c r="AC88" i="4"/>
  <c r="D291" i="4"/>
  <c r="E290" i="4"/>
  <c r="F290" i="4" s="1"/>
  <c r="O51" i="4"/>
  <c r="P51" i="4" s="1"/>
  <c r="N52" i="4"/>
  <c r="AC128" i="4"/>
  <c r="AB328" i="4"/>
  <c r="Z328" i="4"/>
  <c r="F5" i="4"/>
  <c r="O5" i="4" s="1"/>
  <c r="AC48" i="4"/>
  <c r="X368" i="4"/>
  <c r="Y368" i="4" s="1"/>
  <c r="M130" i="4"/>
  <c r="Q129" i="4"/>
  <c r="V128" i="4"/>
  <c r="X128" i="4" s="1"/>
  <c r="Y128" i="4" s="1"/>
  <c r="Q289" i="4"/>
  <c r="M290" i="4"/>
  <c r="R170" i="4"/>
  <c r="U169" i="4"/>
  <c r="S169" i="4"/>
  <c r="R250" i="4"/>
  <c r="U249" i="4"/>
  <c r="S249" i="4"/>
  <c r="V168" i="4"/>
  <c r="X168" i="4" s="1"/>
  <c r="Y168" i="4" s="1"/>
  <c r="D211" i="4"/>
  <c r="E210" i="4"/>
  <c r="F210" i="4" s="1"/>
  <c r="Q410" i="4"/>
  <c r="M411" i="4"/>
  <c r="O171" i="4"/>
  <c r="P171" i="4" s="1"/>
  <c r="N172" i="4"/>
  <c r="H6" i="4"/>
  <c r="Q369" i="4"/>
  <c r="M370" i="4"/>
  <c r="AC368" i="4"/>
  <c r="U129" i="4"/>
  <c r="S129" i="4"/>
  <c r="R130" i="4"/>
  <c r="W288" i="4"/>
  <c r="X288" i="4" s="1"/>
  <c r="Y288" i="4" s="1"/>
  <c r="E9" i="5"/>
  <c r="K8" i="5"/>
  <c r="I8" i="5"/>
  <c r="G5" i="4"/>
  <c r="O4" i="1" s="1"/>
  <c r="G249" i="4"/>
  <c r="V249" i="4" s="1"/>
  <c r="X249" i="4" s="1"/>
  <c r="Y249" i="4" s="1"/>
  <c r="AB249" i="4" s="1"/>
  <c r="C250" i="4"/>
  <c r="S89" i="4"/>
  <c r="J6" i="4" s="1"/>
  <c r="R90" i="4"/>
  <c r="U89" i="4"/>
  <c r="I6" i="4" s="1"/>
  <c r="J329" i="4"/>
  <c r="AC329" i="4" s="1"/>
  <c r="L329" i="4"/>
  <c r="W329" i="4" s="1"/>
  <c r="H330" i="4"/>
  <c r="S209" i="4"/>
  <c r="R210" i="4"/>
  <c r="U209" i="4"/>
  <c r="H90" i="4"/>
  <c r="J89" i="4"/>
  <c r="AC89" i="4" s="1"/>
  <c r="L89" i="4"/>
  <c r="N132" i="4"/>
  <c r="O131" i="4"/>
  <c r="P131" i="4" s="1"/>
  <c r="H8" i="2"/>
  <c r="F8" i="2"/>
  <c r="J8" i="2" l="1"/>
  <c r="Z288" i="4"/>
  <c r="AB288" i="4"/>
  <c r="I9" i="5"/>
  <c r="E10" i="5"/>
  <c r="K9" i="5"/>
  <c r="M211" i="4"/>
  <c r="Q210" i="4"/>
  <c r="AC209" i="4"/>
  <c r="Q250" i="4"/>
  <c r="M251" i="4"/>
  <c r="R331" i="4"/>
  <c r="U330" i="4"/>
  <c r="S330" i="4"/>
  <c r="W129" i="4"/>
  <c r="E91" i="4"/>
  <c r="F91" i="4" s="1"/>
  <c r="D92" i="4"/>
  <c r="Q51" i="4"/>
  <c r="M52" i="4"/>
  <c r="J170" i="4"/>
  <c r="L170" i="4"/>
  <c r="H171" i="4"/>
  <c r="W49" i="4"/>
  <c r="E6" i="4"/>
  <c r="L90" i="4"/>
  <c r="W90" i="4" s="1"/>
  <c r="H91" i="4"/>
  <c r="J90" i="4"/>
  <c r="AC90" i="4" s="1"/>
  <c r="H331" i="4"/>
  <c r="L330" i="4"/>
  <c r="W330" i="4" s="1"/>
  <c r="J330" i="4"/>
  <c r="R91" i="4"/>
  <c r="U90" i="4"/>
  <c r="S90" i="4"/>
  <c r="O172" i="4"/>
  <c r="P172" i="4" s="1"/>
  <c r="N173" i="4"/>
  <c r="R171" i="4"/>
  <c r="U170" i="4"/>
  <c r="S170" i="4"/>
  <c r="O52" i="4"/>
  <c r="P52" i="4" s="1"/>
  <c r="N53" i="4"/>
  <c r="O371" i="4"/>
  <c r="P371" i="4" s="1"/>
  <c r="N372" i="4"/>
  <c r="D373" i="4"/>
  <c r="E372" i="4"/>
  <c r="F372" i="4" s="1"/>
  <c r="C371" i="4"/>
  <c r="G370" i="4"/>
  <c r="L210" i="4"/>
  <c r="H211" i="4"/>
  <c r="J210" i="4"/>
  <c r="L5" i="4"/>
  <c r="M91" i="4"/>
  <c r="Q90" i="4"/>
  <c r="C411" i="4"/>
  <c r="G410" i="4"/>
  <c r="V410" i="4" s="1"/>
  <c r="Q330" i="4"/>
  <c r="M331" i="4"/>
  <c r="AC129" i="4"/>
  <c r="H7" i="4"/>
  <c r="D173" i="4"/>
  <c r="E172" i="4"/>
  <c r="F172" i="4" s="1"/>
  <c r="AC369" i="4"/>
  <c r="G7" i="4"/>
  <c r="D52" i="4"/>
  <c r="E51" i="4"/>
  <c r="F51" i="4" s="1"/>
  <c r="W169" i="4"/>
  <c r="E291" i="4"/>
  <c r="F291" i="4" s="1"/>
  <c r="D292" i="4"/>
  <c r="Z408" i="4"/>
  <c r="AB408" i="4"/>
  <c r="C132" i="4"/>
  <c r="R251" i="4"/>
  <c r="U250" i="4"/>
  <c r="S250" i="4"/>
  <c r="M131" i="4"/>
  <c r="Q130" i="4"/>
  <c r="C171" i="4"/>
  <c r="G170" i="4"/>
  <c r="V170" i="4" s="1"/>
  <c r="AC249" i="4"/>
  <c r="V369" i="4"/>
  <c r="X369" i="4" s="1"/>
  <c r="Y369" i="4" s="1"/>
  <c r="AB369" i="4" s="1"/>
  <c r="V329" i="4"/>
  <c r="X329" i="4" s="1"/>
  <c r="Y329" i="4" s="1"/>
  <c r="AB329" i="4" s="1"/>
  <c r="G290" i="4"/>
  <c r="V290" i="4" s="1"/>
  <c r="C291" i="4"/>
  <c r="R411" i="4"/>
  <c r="U410" i="4"/>
  <c r="S410" i="4"/>
  <c r="E131" i="4"/>
  <c r="F131" i="4" s="1"/>
  <c r="G131" i="4" s="1"/>
  <c r="D132" i="4"/>
  <c r="N293" i="4"/>
  <c r="O292" i="4"/>
  <c r="P292" i="4" s="1"/>
  <c r="X409" i="4"/>
  <c r="Y409" i="4" s="1"/>
  <c r="AB409" i="4" s="1"/>
  <c r="N213" i="4"/>
  <c r="O212" i="4"/>
  <c r="P212" i="4" s="1"/>
  <c r="G90" i="4"/>
  <c r="V90" i="4" s="1"/>
  <c r="X90" i="4" s="1"/>
  <c r="C91" i="4"/>
  <c r="G6" i="4"/>
  <c r="O331" i="4"/>
  <c r="P331" i="4" s="1"/>
  <c r="N332" i="4"/>
  <c r="Z208" i="4"/>
  <c r="AB208" i="4"/>
  <c r="J370" i="4"/>
  <c r="L370" i="4"/>
  <c r="H371" i="4"/>
  <c r="AC49" i="4"/>
  <c r="F6" i="4"/>
  <c r="O6" i="4" s="1"/>
  <c r="Z128" i="4"/>
  <c r="AB128" i="4"/>
  <c r="N93" i="4"/>
  <c r="O92" i="4"/>
  <c r="P92" i="4" s="1"/>
  <c r="L410" i="4"/>
  <c r="H411" i="4"/>
  <c r="J410" i="4"/>
  <c r="G8" i="5"/>
  <c r="D9" i="5"/>
  <c r="J8" i="5"/>
  <c r="H8" i="5"/>
  <c r="C6" i="4"/>
  <c r="V49" i="4"/>
  <c r="D332" i="4"/>
  <c r="E331" i="4"/>
  <c r="F331" i="4" s="1"/>
  <c r="R52" i="4"/>
  <c r="U51" i="4"/>
  <c r="S51" i="4"/>
  <c r="X48" i="4"/>
  <c r="K5" i="4"/>
  <c r="R371" i="4"/>
  <c r="U370" i="4"/>
  <c r="S370" i="4"/>
  <c r="N133" i="4"/>
  <c r="O132" i="4"/>
  <c r="P132" i="4" s="1"/>
  <c r="R131" i="4"/>
  <c r="U130" i="4"/>
  <c r="S130" i="4"/>
  <c r="J7" i="4" s="1"/>
  <c r="Q370" i="4"/>
  <c r="M371" i="4"/>
  <c r="E211" i="4"/>
  <c r="F211" i="4" s="1"/>
  <c r="D212" i="4"/>
  <c r="M291" i="4"/>
  <c r="Q290" i="4"/>
  <c r="Z329" i="4"/>
  <c r="Z330" i="4" s="1"/>
  <c r="Z331" i="4" s="1"/>
  <c r="Z332" i="4" s="1"/>
  <c r="Z333" i="4" s="1"/>
  <c r="Z334" i="4" s="1"/>
  <c r="Z335" i="4" s="1"/>
  <c r="Z336" i="4" s="1"/>
  <c r="Z337" i="4" s="1"/>
  <c r="Z338" i="4" s="1"/>
  <c r="Z339" i="4" s="1"/>
  <c r="Z340" i="4" s="1"/>
  <c r="Z341" i="4" s="1"/>
  <c r="Z342" i="4" s="1"/>
  <c r="Z343" i="4" s="1"/>
  <c r="Z344" i="4" s="1"/>
  <c r="Z345" i="4" s="1"/>
  <c r="Z346" i="4" s="1"/>
  <c r="Z347" i="4" s="1"/>
  <c r="Z348" i="4" s="1"/>
  <c r="Z349" i="4" s="1"/>
  <c r="Z350" i="4" s="1"/>
  <c r="Z351" i="4" s="1"/>
  <c r="Z352" i="4" s="1"/>
  <c r="Z353" i="4" s="1"/>
  <c r="Z354" i="4" s="1"/>
  <c r="Z355" i="4" s="1"/>
  <c r="Z356" i="4" s="1"/>
  <c r="Z357" i="4" s="1"/>
  <c r="C11" i="2"/>
  <c r="W89" i="4"/>
  <c r="S210" i="4"/>
  <c r="R211" i="4"/>
  <c r="U210" i="4"/>
  <c r="C251" i="4"/>
  <c r="G250" i="4"/>
  <c r="V250" i="4" s="1"/>
  <c r="M412" i="4"/>
  <c r="AB168" i="4"/>
  <c r="Z168" i="4"/>
  <c r="AB368" i="4"/>
  <c r="Z368" i="4"/>
  <c r="L290" i="4"/>
  <c r="H291" i="4"/>
  <c r="J290" i="4"/>
  <c r="AC290" i="4" s="1"/>
  <c r="V169" i="4"/>
  <c r="X169" i="4" s="1"/>
  <c r="Y169" i="4" s="1"/>
  <c r="AB169" i="4" s="1"/>
  <c r="D253" i="4"/>
  <c r="E252" i="4"/>
  <c r="F252" i="4" s="1"/>
  <c r="J250" i="4"/>
  <c r="AC250" i="4" s="1"/>
  <c r="L250" i="4"/>
  <c r="W250" i="4" s="1"/>
  <c r="H251" i="4"/>
  <c r="W209" i="4"/>
  <c r="X209" i="4" s="1"/>
  <c r="Y209" i="4" s="1"/>
  <c r="AB209" i="4" s="1"/>
  <c r="N412" i="4"/>
  <c r="O411" i="4"/>
  <c r="P411" i="4" s="1"/>
  <c r="Q411" i="4" s="1"/>
  <c r="C331" i="4"/>
  <c r="G330" i="4"/>
  <c r="V330" i="4" s="1"/>
  <c r="X330" i="4" s="1"/>
  <c r="Y330" i="4" s="1"/>
  <c r="AB330" i="4" s="1"/>
  <c r="V289" i="4"/>
  <c r="X289" i="4" s="1"/>
  <c r="Y289" i="4" s="1"/>
  <c r="AB289" i="4" s="1"/>
  <c r="D413" i="4"/>
  <c r="E412" i="4"/>
  <c r="F412" i="4" s="1"/>
  <c r="C51" i="4"/>
  <c r="G50" i="4"/>
  <c r="G210" i="4"/>
  <c r="V210" i="4" s="1"/>
  <c r="C211" i="4"/>
  <c r="Q170" i="4"/>
  <c r="M171" i="4"/>
  <c r="V89" i="4"/>
  <c r="X89" i="4" s="1"/>
  <c r="Y89" i="4" s="1"/>
  <c r="AB89" i="4" s="1"/>
  <c r="H131" i="4"/>
  <c r="L130" i="4"/>
  <c r="J130" i="4"/>
  <c r="AC130" i="4" s="1"/>
  <c r="I7" i="4"/>
  <c r="S290" i="4"/>
  <c r="R291" i="4"/>
  <c r="U290" i="4"/>
  <c r="AB248" i="4"/>
  <c r="Z248" i="4"/>
  <c r="O251" i="4"/>
  <c r="P251" i="4" s="1"/>
  <c r="N252" i="4"/>
  <c r="AC169" i="4"/>
  <c r="J50" i="4"/>
  <c r="D7" i="4"/>
  <c r="L50" i="4"/>
  <c r="H51" i="4"/>
  <c r="V129" i="4"/>
  <c r="H9" i="2"/>
  <c r="F9" i="2"/>
  <c r="J9" i="2" l="1"/>
  <c r="H52" i="4"/>
  <c r="D8" i="4"/>
  <c r="J51" i="4"/>
  <c r="L51" i="4"/>
  <c r="M413" i="4"/>
  <c r="W50" i="4"/>
  <c r="E7" i="4"/>
  <c r="O252" i="4"/>
  <c r="P252" i="4" s="1"/>
  <c r="N253" i="4"/>
  <c r="Q171" i="4"/>
  <c r="M172" i="4"/>
  <c r="V50" i="4"/>
  <c r="C7" i="4"/>
  <c r="O412" i="4"/>
  <c r="P412" i="4" s="1"/>
  <c r="Q412" i="4" s="1"/>
  <c r="N413" i="4"/>
  <c r="R212" i="4"/>
  <c r="U211" i="4"/>
  <c r="S211" i="4"/>
  <c r="Y48" i="4"/>
  <c r="M5" i="4"/>
  <c r="H8" i="4"/>
  <c r="Y90" i="4"/>
  <c r="AB90" i="4" s="1"/>
  <c r="D414" i="4"/>
  <c r="E413" i="4"/>
  <c r="F413" i="4" s="1"/>
  <c r="Z369" i="4"/>
  <c r="Z370" i="4" s="1"/>
  <c r="Z371" i="4" s="1"/>
  <c r="Z372" i="4" s="1"/>
  <c r="Z373" i="4" s="1"/>
  <c r="Z374" i="4" s="1"/>
  <c r="Z375" i="4" s="1"/>
  <c r="Z376" i="4" s="1"/>
  <c r="Z377" i="4" s="1"/>
  <c r="Z378" i="4" s="1"/>
  <c r="Z379" i="4" s="1"/>
  <c r="Z380" i="4" s="1"/>
  <c r="Z381" i="4" s="1"/>
  <c r="Z382" i="4" s="1"/>
  <c r="Z383" i="4" s="1"/>
  <c r="Z384" i="4" s="1"/>
  <c r="Z385" i="4" s="1"/>
  <c r="Z386" i="4" s="1"/>
  <c r="Z387" i="4" s="1"/>
  <c r="Z388" i="4" s="1"/>
  <c r="Z389" i="4" s="1"/>
  <c r="Z390" i="4" s="1"/>
  <c r="Z391" i="4" s="1"/>
  <c r="Z392" i="4" s="1"/>
  <c r="Z393" i="4" s="1"/>
  <c r="Z394" i="4" s="1"/>
  <c r="Z395" i="4" s="1"/>
  <c r="Z396" i="4" s="1"/>
  <c r="Z397" i="4" s="1"/>
  <c r="C12" i="2"/>
  <c r="AC370" i="4"/>
  <c r="C133" i="4"/>
  <c r="R292" i="4"/>
  <c r="U291" i="4"/>
  <c r="S291" i="4"/>
  <c r="W130" i="4"/>
  <c r="G51" i="4"/>
  <c r="C52" i="4"/>
  <c r="L291" i="4"/>
  <c r="H292" i="4"/>
  <c r="J291" i="4"/>
  <c r="AC291" i="4" s="1"/>
  <c r="Z169" i="4"/>
  <c r="Z170" i="4" s="1"/>
  <c r="Z171" i="4" s="1"/>
  <c r="Z172" i="4" s="1"/>
  <c r="Z173" i="4" s="1"/>
  <c r="Z174" i="4" s="1"/>
  <c r="Z175" i="4" s="1"/>
  <c r="Z176" i="4" s="1"/>
  <c r="Z177" i="4" s="1"/>
  <c r="Z178" i="4" s="1"/>
  <c r="Z179" i="4" s="1"/>
  <c r="Z180" i="4" s="1"/>
  <c r="Z181" i="4" s="1"/>
  <c r="Z182" i="4" s="1"/>
  <c r="Z183" i="4" s="1"/>
  <c r="Z184" i="4" s="1"/>
  <c r="Z185" i="4" s="1"/>
  <c r="Z186" i="4" s="1"/>
  <c r="Z187" i="4" s="1"/>
  <c r="Z188" i="4" s="1"/>
  <c r="Z189" i="4" s="1"/>
  <c r="Z190" i="4" s="1"/>
  <c r="Z191" i="4" s="1"/>
  <c r="Z192" i="4" s="1"/>
  <c r="Z193" i="4" s="1"/>
  <c r="Z194" i="4" s="1"/>
  <c r="Z195" i="4" s="1"/>
  <c r="Z196" i="4" s="1"/>
  <c r="Z197" i="4" s="1"/>
  <c r="C7" i="2"/>
  <c r="X250" i="4"/>
  <c r="Y250" i="4" s="1"/>
  <c r="AB250" i="4" s="1"/>
  <c r="Q371" i="4"/>
  <c r="M372" i="4"/>
  <c r="R132" i="4"/>
  <c r="U131" i="4"/>
  <c r="S131" i="4"/>
  <c r="AC410" i="4"/>
  <c r="O93" i="4"/>
  <c r="P93" i="4" s="1"/>
  <c r="N94" i="4"/>
  <c r="N294" i="4"/>
  <c r="O293" i="4"/>
  <c r="P293" i="4" s="1"/>
  <c r="G171" i="4"/>
  <c r="V171" i="4" s="1"/>
  <c r="C172" i="4"/>
  <c r="C412" i="4"/>
  <c r="G411" i="4"/>
  <c r="V411" i="4" s="1"/>
  <c r="Z89" i="4"/>
  <c r="W210" i="4"/>
  <c r="X210" i="4" s="1"/>
  <c r="Y210" i="4" s="1"/>
  <c r="AB210" i="4" s="1"/>
  <c r="E373" i="4"/>
  <c r="F373" i="4" s="1"/>
  <c r="D374" i="4"/>
  <c r="N174" i="4"/>
  <c r="O173" i="4"/>
  <c r="P173" i="4" s="1"/>
  <c r="R92" i="4"/>
  <c r="H9" i="4" s="1"/>
  <c r="U91" i="4"/>
  <c r="S91" i="4"/>
  <c r="L6" i="4"/>
  <c r="M53" i="4"/>
  <c r="Q52" i="4"/>
  <c r="R332" i="4"/>
  <c r="U331" i="4"/>
  <c r="S331" i="4"/>
  <c r="X129" i="4"/>
  <c r="Y129" i="4" s="1"/>
  <c r="AB129" i="4" s="1"/>
  <c r="AC50" i="4"/>
  <c r="F7" i="4"/>
  <c r="O7" i="4" s="1"/>
  <c r="Z249" i="4"/>
  <c r="Z250" i="4" s="1"/>
  <c r="Z251" i="4" s="1"/>
  <c r="Z252" i="4" s="1"/>
  <c r="Z253" i="4" s="1"/>
  <c r="Z254" i="4" s="1"/>
  <c r="Z255" i="4" s="1"/>
  <c r="Z256" i="4" s="1"/>
  <c r="Z257" i="4" s="1"/>
  <c r="Z258" i="4" s="1"/>
  <c r="Z259" i="4" s="1"/>
  <c r="Z260" i="4" s="1"/>
  <c r="Z261" i="4" s="1"/>
  <c r="Z262" i="4" s="1"/>
  <c r="Z263" i="4" s="1"/>
  <c r="Z264" i="4" s="1"/>
  <c r="Z265" i="4" s="1"/>
  <c r="Z266" i="4" s="1"/>
  <c r="Z267" i="4" s="1"/>
  <c r="Z268" i="4" s="1"/>
  <c r="Z269" i="4" s="1"/>
  <c r="Z270" i="4" s="1"/>
  <c r="Z271" i="4" s="1"/>
  <c r="Z272" i="4" s="1"/>
  <c r="Z273" i="4" s="1"/>
  <c r="Z274" i="4" s="1"/>
  <c r="Z275" i="4" s="1"/>
  <c r="Z276" i="4" s="1"/>
  <c r="Z277" i="4" s="1"/>
  <c r="C9" i="2"/>
  <c r="L131" i="4"/>
  <c r="W131" i="4" s="1"/>
  <c r="J131" i="4"/>
  <c r="AC131" i="4" s="1"/>
  <c r="H132" i="4"/>
  <c r="G211" i="4"/>
  <c r="C212" i="4"/>
  <c r="G331" i="4"/>
  <c r="V331" i="4" s="1"/>
  <c r="C332" i="4"/>
  <c r="H252" i="4"/>
  <c r="J251" i="4"/>
  <c r="L251" i="4"/>
  <c r="W251" i="4" s="1"/>
  <c r="E253" i="4"/>
  <c r="F253" i="4" s="1"/>
  <c r="D254" i="4"/>
  <c r="W290" i="4"/>
  <c r="X290" i="4" s="1"/>
  <c r="Y290" i="4" s="1"/>
  <c r="AB290" i="4" s="1"/>
  <c r="G251" i="4"/>
  <c r="V251" i="4" s="1"/>
  <c r="X251" i="4" s="1"/>
  <c r="Y251" i="4" s="1"/>
  <c r="AB251" i="4" s="1"/>
  <c r="C252" i="4"/>
  <c r="Q291" i="4"/>
  <c r="M292" i="4"/>
  <c r="R372" i="4"/>
  <c r="U371" i="4"/>
  <c r="S371" i="4"/>
  <c r="E332" i="4"/>
  <c r="F332" i="4" s="1"/>
  <c r="D333" i="4"/>
  <c r="J411" i="4"/>
  <c r="L411" i="4"/>
  <c r="H412" i="4"/>
  <c r="H372" i="4"/>
  <c r="J371" i="4"/>
  <c r="AC371" i="4" s="1"/>
  <c r="L371" i="4"/>
  <c r="Z209" i="4"/>
  <c r="Z210" i="4" s="1"/>
  <c r="Z211" i="4" s="1"/>
  <c r="Z212" i="4" s="1"/>
  <c r="Z213" i="4" s="1"/>
  <c r="Z214" i="4" s="1"/>
  <c r="Z215" i="4" s="1"/>
  <c r="Z216" i="4" s="1"/>
  <c r="Z217" i="4" s="1"/>
  <c r="Z218" i="4" s="1"/>
  <c r="Z219" i="4" s="1"/>
  <c r="Z220" i="4" s="1"/>
  <c r="Z221" i="4" s="1"/>
  <c r="Z222" i="4" s="1"/>
  <c r="Z223" i="4" s="1"/>
  <c r="Z224" i="4" s="1"/>
  <c r="Z225" i="4" s="1"/>
  <c r="Z226" i="4" s="1"/>
  <c r="Z227" i="4" s="1"/>
  <c r="Z228" i="4" s="1"/>
  <c r="Z229" i="4" s="1"/>
  <c r="Z230" i="4" s="1"/>
  <c r="Z231" i="4" s="1"/>
  <c r="Z232" i="4" s="1"/>
  <c r="Z233" i="4" s="1"/>
  <c r="Z234" i="4" s="1"/>
  <c r="Z235" i="4" s="1"/>
  <c r="Z236" i="4" s="1"/>
  <c r="Z237" i="4" s="1"/>
  <c r="C8" i="2"/>
  <c r="O213" i="4"/>
  <c r="P213" i="4" s="1"/>
  <c r="N214" i="4"/>
  <c r="E132" i="4"/>
  <c r="F132" i="4" s="1"/>
  <c r="G132" i="4" s="1"/>
  <c r="D133" i="4"/>
  <c r="R412" i="4"/>
  <c r="U411" i="4"/>
  <c r="S411" i="4"/>
  <c r="S251" i="4"/>
  <c r="R252" i="4"/>
  <c r="U251" i="4"/>
  <c r="Z409" i="4"/>
  <c r="Z410" i="4" s="1"/>
  <c r="Z411" i="4" s="1"/>
  <c r="Z412" i="4" s="1"/>
  <c r="Z413" i="4" s="1"/>
  <c r="Z414" i="4" s="1"/>
  <c r="Z415" i="4" s="1"/>
  <c r="Z416" i="4" s="1"/>
  <c r="Z417" i="4" s="1"/>
  <c r="Z418" i="4" s="1"/>
  <c r="Z419" i="4" s="1"/>
  <c r="Z420" i="4" s="1"/>
  <c r="Z421" i="4" s="1"/>
  <c r="Z422" i="4" s="1"/>
  <c r="Z423" i="4" s="1"/>
  <c r="Z424" i="4" s="1"/>
  <c r="Z425" i="4" s="1"/>
  <c r="Z426" i="4" s="1"/>
  <c r="Z427" i="4" s="1"/>
  <c r="Z428" i="4" s="1"/>
  <c r="Z429" i="4" s="1"/>
  <c r="Z430" i="4" s="1"/>
  <c r="Z431" i="4" s="1"/>
  <c r="Z432" i="4" s="1"/>
  <c r="Z433" i="4" s="1"/>
  <c r="Z434" i="4" s="1"/>
  <c r="Z435" i="4" s="1"/>
  <c r="Z436" i="4" s="1"/>
  <c r="Z437" i="4" s="1"/>
  <c r="C13" i="2"/>
  <c r="M332" i="4"/>
  <c r="Q331" i="4"/>
  <c r="V370" i="4"/>
  <c r="O372" i="4"/>
  <c r="P372" i="4" s="1"/>
  <c r="N373" i="4"/>
  <c r="AC330" i="4"/>
  <c r="L91" i="4"/>
  <c r="W91" i="4" s="1"/>
  <c r="H92" i="4"/>
  <c r="J91" i="4"/>
  <c r="AC91" i="4" s="1"/>
  <c r="H172" i="4"/>
  <c r="J171" i="4"/>
  <c r="L171" i="4"/>
  <c r="W171" i="4" s="1"/>
  <c r="Q251" i="4"/>
  <c r="M252" i="4"/>
  <c r="Q211" i="4"/>
  <c r="M212" i="4"/>
  <c r="E212" i="4"/>
  <c r="F212" i="4" s="1"/>
  <c r="D213" i="4"/>
  <c r="O133" i="4"/>
  <c r="P133" i="4" s="1"/>
  <c r="N134" i="4"/>
  <c r="S52" i="4"/>
  <c r="R53" i="4"/>
  <c r="U52" i="4"/>
  <c r="X49" i="4"/>
  <c r="K6" i="4"/>
  <c r="H9" i="5"/>
  <c r="G9" i="5"/>
  <c r="D10" i="5"/>
  <c r="J9" i="5"/>
  <c r="W410" i="4"/>
  <c r="X410" i="4" s="1"/>
  <c r="Y410" i="4" s="1"/>
  <c r="AB410" i="4" s="1"/>
  <c r="Z129" i="4"/>
  <c r="Z130" i="4" s="1"/>
  <c r="Z131" i="4" s="1"/>
  <c r="Z132" i="4" s="1"/>
  <c r="Z133" i="4" s="1"/>
  <c r="Z134" i="4" s="1"/>
  <c r="Z135" i="4" s="1"/>
  <c r="Z136" i="4" s="1"/>
  <c r="Z137" i="4" s="1"/>
  <c r="Z138" i="4" s="1"/>
  <c r="Z139" i="4" s="1"/>
  <c r="Z140" i="4" s="1"/>
  <c r="Z141" i="4" s="1"/>
  <c r="Z142" i="4" s="1"/>
  <c r="Z143" i="4" s="1"/>
  <c r="Z144" i="4" s="1"/>
  <c r="Z145" i="4" s="1"/>
  <c r="Z146" i="4" s="1"/>
  <c r="Z147" i="4" s="1"/>
  <c r="Z148" i="4" s="1"/>
  <c r="Z149" i="4" s="1"/>
  <c r="Z150" i="4" s="1"/>
  <c r="Z151" i="4" s="1"/>
  <c r="Z152" i="4" s="1"/>
  <c r="Z153" i="4" s="1"/>
  <c r="Z154" i="4" s="1"/>
  <c r="Z155" i="4" s="1"/>
  <c r="Z156" i="4" s="1"/>
  <c r="Z157" i="4" s="1"/>
  <c r="C6" i="2"/>
  <c r="W370" i="4"/>
  <c r="N333" i="4"/>
  <c r="O332" i="4"/>
  <c r="P332" i="4" s="1"/>
  <c r="G91" i="4"/>
  <c r="C92" i="4"/>
  <c r="G291" i="4"/>
  <c r="V291" i="4" s="1"/>
  <c r="C292" i="4"/>
  <c r="Q131" i="4"/>
  <c r="M132" i="4"/>
  <c r="E292" i="4"/>
  <c r="F292" i="4" s="1"/>
  <c r="D293" i="4"/>
  <c r="D53" i="4"/>
  <c r="E52" i="4"/>
  <c r="F52" i="4" s="1"/>
  <c r="E173" i="4"/>
  <c r="F173" i="4" s="1"/>
  <c r="D174" i="4"/>
  <c r="Q91" i="4"/>
  <c r="M92" i="4"/>
  <c r="AC210" i="4"/>
  <c r="G371" i="4"/>
  <c r="V371" i="4" s="1"/>
  <c r="C372" i="4"/>
  <c r="W170" i="4"/>
  <c r="X170" i="4" s="1"/>
  <c r="Y170" i="4" s="1"/>
  <c r="AB170" i="4" s="1"/>
  <c r="E92" i="4"/>
  <c r="F92" i="4" s="1"/>
  <c r="D93" i="4"/>
  <c r="Z289" i="4"/>
  <c r="Z290" i="4" s="1"/>
  <c r="Z291" i="4" s="1"/>
  <c r="Z292" i="4" s="1"/>
  <c r="Z293" i="4" s="1"/>
  <c r="Z294" i="4" s="1"/>
  <c r="Z295" i="4" s="1"/>
  <c r="Z296" i="4" s="1"/>
  <c r="Z297" i="4" s="1"/>
  <c r="Z298" i="4" s="1"/>
  <c r="Z299" i="4" s="1"/>
  <c r="Z300" i="4" s="1"/>
  <c r="Z301" i="4" s="1"/>
  <c r="Z302" i="4" s="1"/>
  <c r="Z303" i="4" s="1"/>
  <c r="Z304" i="4" s="1"/>
  <c r="Z305" i="4" s="1"/>
  <c r="Z306" i="4" s="1"/>
  <c r="Z307" i="4" s="1"/>
  <c r="Z308" i="4" s="1"/>
  <c r="Z309" i="4" s="1"/>
  <c r="Z310" i="4" s="1"/>
  <c r="Z311" i="4" s="1"/>
  <c r="Z312" i="4" s="1"/>
  <c r="Z313" i="4" s="1"/>
  <c r="Z314" i="4" s="1"/>
  <c r="Z315" i="4" s="1"/>
  <c r="Z316" i="4" s="1"/>
  <c r="Z317" i="4" s="1"/>
  <c r="C10" i="2"/>
  <c r="L211" i="4"/>
  <c r="W211" i="4" s="1"/>
  <c r="H212" i="4"/>
  <c r="J211" i="4"/>
  <c r="AC211" i="4" s="1"/>
  <c r="N54" i="4"/>
  <c r="O53" i="4"/>
  <c r="P53" i="4" s="1"/>
  <c r="R172" i="4"/>
  <c r="U171" i="4"/>
  <c r="I8" i="4" s="1"/>
  <c r="S171" i="4"/>
  <c r="J8" i="4" s="1"/>
  <c r="L331" i="4"/>
  <c r="W331" i="4" s="1"/>
  <c r="H332" i="4"/>
  <c r="J331" i="4"/>
  <c r="AC331" i="4" s="1"/>
  <c r="AC170" i="4"/>
  <c r="E11" i="5"/>
  <c r="K10" i="5"/>
  <c r="I10" i="5"/>
  <c r="V130" i="4"/>
  <c r="X130" i="4" s="1"/>
  <c r="Y130" i="4" s="1"/>
  <c r="AB130" i="4" s="1"/>
  <c r="F10" i="2"/>
  <c r="H10" i="2"/>
  <c r="J10" i="2" l="1"/>
  <c r="V132" i="4"/>
  <c r="N55" i="4"/>
  <c r="O54" i="4"/>
  <c r="P54" i="4" s="1"/>
  <c r="C93" i="4"/>
  <c r="G92" i="4"/>
  <c r="V92" i="4" s="1"/>
  <c r="D214" i="4"/>
  <c r="E213" i="4"/>
  <c r="F213" i="4" s="1"/>
  <c r="M253" i="4"/>
  <c r="Q252" i="4"/>
  <c r="X370" i="4"/>
  <c r="Y370" i="4" s="1"/>
  <c r="AB370" i="4" s="1"/>
  <c r="H413" i="4"/>
  <c r="J412" i="4"/>
  <c r="L412" i="4"/>
  <c r="S372" i="4"/>
  <c r="R373" i="4"/>
  <c r="U372" i="4"/>
  <c r="X331" i="4"/>
  <c r="Y331" i="4" s="1"/>
  <c r="AB331" i="4" s="1"/>
  <c r="G172" i="4"/>
  <c r="C173" i="4"/>
  <c r="O94" i="4"/>
  <c r="P94" i="4" s="1"/>
  <c r="N95" i="4"/>
  <c r="V51" i="4"/>
  <c r="C8" i="4"/>
  <c r="R293" i="4"/>
  <c r="U292" i="4"/>
  <c r="S292" i="4"/>
  <c r="L7" i="4"/>
  <c r="AC51" i="4"/>
  <c r="F8" i="4"/>
  <c r="O8" i="4" s="1"/>
  <c r="Q92" i="4"/>
  <c r="M93" i="4"/>
  <c r="Q132" i="4"/>
  <c r="M133" i="4"/>
  <c r="AC171" i="4"/>
  <c r="G372" i="4"/>
  <c r="C373" i="4"/>
  <c r="E53" i="4"/>
  <c r="F53" i="4" s="1"/>
  <c r="D54" i="4"/>
  <c r="V91" i="4"/>
  <c r="X91" i="4" s="1"/>
  <c r="Y91" i="4" s="1"/>
  <c r="AB91" i="4" s="1"/>
  <c r="G10" i="5"/>
  <c r="D11" i="5"/>
  <c r="J10" i="5"/>
  <c r="H10" i="5"/>
  <c r="Y49" i="4"/>
  <c r="M6" i="4"/>
  <c r="L172" i="4"/>
  <c r="W172" i="4" s="1"/>
  <c r="H173" i="4"/>
  <c r="J172" i="4"/>
  <c r="AC172" i="4" s="1"/>
  <c r="O214" i="4"/>
  <c r="P214" i="4" s="1"/>
  <c r="N215" i="4"/>
  <c r="W371" i="4"/>
  <c r="W411" i="4"/>
  <c r="Q292" i="4"/>
  <c r="M293" i="4"/>
  <c r="AC251" i="4"/>
  <c r="C213" i="4"/>
  <c r="G212" i="4"/>
  <c r="R333" i="4"/>
  <c r="U332" i="4"/>
  <c r="S332" i="4"/>
  <c r="N175" i="4"/>
  <c r="O174" i="4"/>
  <c r="P174" i="4" s="1"/>
  <c r="Z90" i="4"/>
  <c r="Z91" i="4" s="1"/>
  <c r="Z92" i="4" s="1"/>
  <c r="Z93" i="4" s="1"/>
  <c r="Z94" i="4" s="1"/>
  <c r="Z95" i="4" s="1"/>
  <c r="Z96" i="4" s="1"/>
  <c r="Z97" i="4" s="1"/>
  <c r="Z98" i="4" s="1"/>
  <c r="Z99" i="4" s="1"/>
  <c r="Z100" i="4" s="1"/>
  <c r="Z101" i="4" s="1"/>
  <c r="Z102" i="4" s="1"/>
  <c r="Z103" i="4" s="1"/>
  <c r="Z104" i="4" s="1"/>
  <c r="Z105" i="4" s="1"/>
  <c r="Z106" i="4" s="1"/>
  <c r="Z107" i="4" s="1"/>
  <c r="Z108" i="4" s="1"/>
  <c r="Z109" i="4" s="1"/>
  <c r="Z110" i="4" s="1"/>
  <c r="Z111" i="4" s="1"/>
  <c r="Z112" i="4" s="1"/>
  <c r="Z113" i="4" s="1"/>
  <c r="Z114" i="4" s="1"/>
  <c r="Z115" i="4" s="1"/>
  <c r="Z116" i="4" s="1"/>
  <c r="Z117" i="4" s="1"/>
  <c r="C5" i="2"/>
  <c r="X171" i="4"/>
  <c r="Y171" i="4" s="1"/>
  <c r="AB171" i="4" s="1"/>
  <c r="J292" i="4"/>
  <c r="AC292" i="4" s="1"/>
  <c r="L292" i="4"/>
  <c r="W292" i="4" s="1"/>
  <c r="H293" i="4"/>
  <c r="E414" i="4"/>
  <c r="F414" i="4" s="1"/>
  <c r="D415" i="4"/>
  <c r="N254" i="4"/>
  <c r="O253" i="4"/>
  <c r="P253" i="4" s="1"/>
  <c r="I11" i="5"/>
  <c r="E12" i="5"/>
  <c r="K11" i="5"/>
  <c r="L332" i="4"/>
  <c r="W332" i="4" s="1"/>
  <c r="H333" i="4"/>
  <c r="J332" i="4"/>
  <c r="AC332" i="4" s="1"/>
  <c r="S172" i="4"/>
  <c r="R173" i="4"/>
  <c r="U172" i="4"/>
  <c r="J212" i="4"/>
  <c r="AC212" i="4" s="1"/>
  <c r="L212" i="4"/>
  <c r="H213" i="4"/>
  <c r="D94" i="4"/>
  <c r="E93" i="4"/>
  <c r="F93" i="4" s="1"/>
  <c r="X371" i="4"/>
  <c r="Y371" i="4" s="1"/>
  <c r="AB371" i="4" s="1"/>
  <c r="E174" i="4"/>
  <c r="F174" i="4" s="1"/>
  <c r="D175" i="4"/>
  <c r="D294" i="4"/>
  <c r="E293" i="4"/>
  <c r="F293" i="4" s="1"/>
  <c r="C293" i="4"/>
  <c r="G292" i="4"/>
  <c r="V292" i="4" s="1"/>
  <c r="O134" i="4"/>
  <c r="P134" i="4" s="1"/>
  <c r="N135" i="4"/>
  <c r="Q212" i="4"/>
  <c r="M213" i="4"/>
  <c r="G8" i="4"/>
  <c r="N374" i="4"/>
  <c r="O373" i="4"/>
  <c r="P373" i="4" s="1"/>
  <c r="Q332" i="4"/>
  <c r="M333" i="4"/>
  <c r="R253" i="4"/>
  <c r="U252" i="4"/>
  <c r="S252" i="4"/>
  <c r="U412" i="4"/>
  <c r="R413" i="4"/>
  <c r="S412" i="4"/>
  <c r="AC411" i="4"/>
  <c r="E254" i="4"/>
  <c r="F254" i="4" s="1"/>
  <c r="D255" i="4"/>
  <c r="L252" i="4"/>
  <c r="W252" i="4" s="1"/>
  <c r="H253" i="4"/>
  <c r="J252" i="4"/>
  <c r="V211" i="4"/>
  <c r="X211" i="4" s="1"/>
  <c r="Y211" i="4" s="1"/>
  <c r="AB211" i="4" s="1"/>
  <c r="E374" i="4"/>
  <c r="F374" i="4" s="1"/>
  <c r="D375" i="4"/>
  <c r="X411" i="4"/>
  <c r="Y411" i="4" s="1"/>
  <c r="AB411" i="4" s="1"/>
  <c r="R133" i="4"/>
  <c r="U132" i="4"/>
  <c r="S132" i="4"/>
  <c r="W291" i="4"/>
  <c r="R213" i="4"/>
  <c r="U212" i="4"/>
  <c r="S212" i="4"/>
  <c r="K7" i="4"/>
  <c r="X50" i="4"/>
  <c r="M414" i="4"/>
  <c r="L52" i="4"/>
  <c r="D9" i="4"/>
  <c r="H53" i="4"/>
  <c r="J52" i="4"/>
  <c r="X291" i="4"/>
  <c r="Y291" i="4" s="1"/>
  <c r="AB291" i="4" s="1"/>
  <c r="N334" i="4"/>
  <c r="O333" i="4"/>
  <c r="P333" i="4" s="1"/>
  <c r="R54" i="4"/>
  <c r="U53" i="4"/>
  <c r="S53" i="4"/>
  <c r="J92" i="4"/>
  <c r="L92" i="4"/>
  <c r="W92" i="4" s="1"/>
  <c r="H93" i="4"/>
  <c r="D134" i="4"/>
  <c r="E133" i="4"/>
  <c r="F133" i="4" s="1"/>
  <c r="G133" i="4" s="1"/>
  <c r="L372" i="4"/>
  <c r="W372" i="4" s="1"/>
  <c r="H373" i="4"/>
  <c r="J372" i="4"/>
  <c r="AC372" i="4" s="1"/>
  <c r="E333" i="4"/>
  <c r="F333" i="4" s="1"/>
  <c r="D334" i="4"/>
  <c r="G252" i="4"/>
  <c r="V252" i="4" s="1"/>
  <c r="X252" i="4" s="1"/>
  <c r="Y252" i="4" s="1"/>
  <c r="AB252" i="4" s="1"/>
  <c r="C253" i="4"/>
  <c r="G332" i="4"/>
  <c r="C333" i="4"/>
  <c r="J132" i="4"/>
  <c r="H133" i="4"/>
  <c r="L132" i="4"/>
  <c r="Q53" i="4"/>
  <c r="M54" i="4"/>
  <c r="R93" i="4"/>
  <c r="U92" i="4"/>
  <c r="I9" i="4" s="1"/>
  <c r="S92" i="4"/>
  <c r="J9" i="4" s="1"/>
  <c r="G412" i="4"/>
  <c r="V412" i="4" s="1"/>
  <c r="C413" i="4"/>
  <c r="N295" i="4"/>
  <c r="O294" i="4"/>
  <c r="P294" i="4" s="1"/>
  <c r="M373" i="4"/>
  <c r="Q372" i="4"/>
  <c r="G52" i="4"/>
  <c r="C53" i="4"/>
  <c r="C134" i="4"/>
  <c r="AB48" i="4"/>
  <c r="Z48" i="4"/>
  <c r="N5" i="4"/>
  <c r="O413" i="4"/>
  <c r="P413" i="4" s="1"/>
  <c r="Q413" i="4" s="1"/>
  <c r="N414" i="4"/>
  <c r="M173" i="4"/>
  <c r="Q172" i="4"/>
  <c r="W51" i="4"/>
  <c r="E8" i="4"/>
  <c r="V131" i="4"/>
  <c r="X131" i="4" s="1"/>
  <c r="Y131" i="4" s="1"/>
  <c r="AB131" i="4" s="1"/>
  <c r="H11" i="2"/>
  <c r="F11" i="2"/>
  <c r="J11" i="2" l="1"/>
  <c r="Z49" i="4"/>
  <c r="D335" i="4"/>
  <c r="E334" i="4"/>
  <c r="F334" i="4" s="1"/>
  <c r="W52" i="4"/>
  <c r="E9" i="4"/>
  <c r="R414" i="4"/>
  <c r="U413" i="4"/>
  <c r="S413" i="4"/>
  <c r="R254" i="4"/>
  <c r="U253" i="4"/>
  <c r="S253" i="4"/>
  <c r="N375" i="4"/>
  <c r="O374" i="4"/>
  <c r="P374" i="4" s="1"/>
  <c r="G293" i="4"/>
  <c r="C294" i="4"/>
  <c r="R174" i="4"/>
  <c r="U173" i="4"/>
  <c r="S173" i="4"/>
  <c r="N415" i="4"/>
  <c r="O414" i="4"/>
  <c r="P414" i="4" s="1"/>
  <c r="C9" i="4"/>
  <c r="V52" i="4"/>
  <c r="N296" i="4"/>
  <c r="O295" i="4"/>
  <c r="P295" i="4" s="1"/>
  <c r="W132" i="4"/>
  <c r="V332" i="4"/>
  <c r="X332" i="4" s="1"/>
  <c r="Y332" i="4" s="1"/>
  <c r="AB332" i="4" s="1"/>
  <c r="AC92" i="4"/>
  <c r="R55" i="4"/>
  <c r="U54" i="4"/>
  <c r="S54" i="4"/>
  <c r="F9" i="4"/>
  <c r="O9" i="4" s="1"/>
  <c r="AC52" i="4"/>
  <c r="D376" i="4"/>
  <c r="E375" i="4"/>
  <c r="F375" i="4" s="1"/>
  <c r="AC252" i="4"/>
  <c r="Q333" i="4"/>
  <c r="M334" i="4"/>
  <c r="W212" i="4"/>
  <c r="N255" i="4"/>
  <c r="O254" i="4"/>
  <c r="P254" i="4" s="1"/>
  <c r="L173" i="4"/>
  <c r="H174" i="4"/>
  <c r="J173" i="4"/>
  <c r="AC173" i="4" s="1"/>
  <c r="V372" i="4"/>
  <c r="X372" i="4" s="1"/>
  <c r="Y372" i="4" s="1"/>
  <c r="AB372" i="4" s="1"/>
  <c r="R294" i="4"/>
  <c r="U293" i="4"/>
  <c r="S293" i="4"/>
  <c r="AC412" i="4"/>
  <c r="Q253" i="4"/>
  <c r="M254" i="4"/>
  <c r="G93" i="4"/>
  <c r="C94" i="4"/>
  <c r="S93" i="4"/>
  <c r="R94" i="4"/>
  <c r="U93" i="4"/>
  <c r="G253" i="4"/>
  <c r="V253" i="4" s="1"/>
  <c r="C254" i="4"/>
  <c r="D10" i="4"/>
  <c r="L53" i="4"/>
  <c r="H54" i="4"/>
  <c r="J53" i="4"/>
  <c r="D295" i="4"/>
  <c r="E294" i="4"/>
  <c r="F294" i="4" s="1"/>
  <c r="K12" i="5"/>
  <c r="I12" i="5"/>
  <c r="R334" i="4"/>
  <c r="U333" i="4"/>
  <c r="S333" i="4"/>
  <c r="N216" i="4"/>
  <c r="O215" i="4"/>
  <c r="P215" i="4" s="1"/>
  <c r="E54" i="4"/>
  <c r="F54" i="4" s="1"/>
  <c r="D55" i="4"/>
  <c r="Q93" i="4"/>
  <c r="M94" i="4"/>
  <c r="G173" i="4"/>
  <c r="C174" i="4"/>
  <c r="R374" i="4"/>
  <c r="U373" i="4"/>
  <c r="S373" i="4"/>
  <c r="L413" i="4"/>
  <c r="H414" i="4"/>
  <c r="J413" i="4"/>
  <c r="AC413" i="4" s="1"/>
  <c r="Q173" i="4"/>
  <c r="M174" i="4"/>
  <c r="C334" i="4"/>
  <c r="G333" i="4"/>
  <c r="L8" i="4"/>
  <c r="C135" i="4"/>
  <c r="G413" i="4"/>
  <c r="V413" i="4" s="1"/>
  <c r="C414" i="4"/>
  <c r="H134" i="4"/>
  <c r="J133" i="4"/>
  <c r="AC133" i="4" s="1"/>
  <c r="L133" i="4"/>
  <c r="D135" i="4"/>
  <c r="E134" i="4"/>
  <c r="F134" i="4" s="1"/>
  <c r="G134" i="4" s="1"/>
  <c r="Q414" i="4"/>
  <c r="M415" i="4"/>
  <c r="L253" i="4"/>
  <c r="W253" i="4" s="1"/>
  <c r="H254" i="4"/>
  <c r="J253" i="4"/>
  <c r="AC253" i="4" s="1"/>
  <c r="Q213" i="4"/>
  <c r="M214" i="4"/>
  <c r="E415" i="4"/>
  <c r="F415" i="4" s="1"/>
  <c r="D416" i="4"/>
  <c r="M294" i="4"/>
  <c r="Q293" i="4"/>
  <c r="P5" i="4"/>
  <c r="R5" i="4"/>
  <c r="Q373" i="4"/>
  <c r="M374" i="4"/>
  <c r="Q54" i="4"/>
  <c r="M55" i="4"/>
  <c r="AC132" i="4"/>
  <c r="L373" i="4"/>
  <c r="W373" i="4" s="1"/>
  <c r="H374" i="4"/>
  <c r="J373" i="4"/>
  <c r="H94" i="4"/>
  <c r="J93" i="4"/>
  <c r="AC93" i="4" s="1"/>
  <c r="L93" i="4"/>
  <c r="W93" i="4" s="1"/>
  <c r="H10" i="4"/>
  <c r="O334" i="4"/>
  <c r="P334" i="4" s="1"/>
  <c r="N335" i="4"/>
  <c r="Y50" i="4"/>
  <c r="M7" i="4"/>
  <c r="S213" i="4"/>
  <c r="J10" i="4" s="1"/>
  <c r="R214" i="4"/>
  <c r="U213" i="4"/>
  <c r="R134" i="4"/>
  <c r="U133" i="4"/>
  <c r="S133" i="4"/>
  <c r="G9" i="4"/>
  <c r="X292" i="4"/>
  <c r="Y292" i="4" s="1"/>
  <c r="AB292" i="4" s="1"/>
  <c r="D176" i="4"/>
  <c r="E175" i="4"/>
  <c r="F175" i="4" s="1"/>
  <c r="D95" i="4"/>
  <c r="E94" i="4"/>
  <c r="F94" i="4" s="1"/>
  <c r="J333" i="4"/>
  <c r="AC333" i="4" s="1"/>
  <c r="L333" i="4"/>
  <c r="H334" i="4"/>
  <c r="O175" i="4"/>
  <c r="P175" i="4" s="1"/>
  <c r="N176" i="4"/>
  <c r="V212" i="4"/>
  <c r="H11" i="5"/>
  <c r="G11" i="5"/>
  <c r="D12" i="5"/>
  <c r="J11" i="5"/>
  <c r="K8" i="4"/>
  <c r="X51" i="4"/>
  <c r="V172" i="4"/>
  <c r="X172" i="4" s="1"/>
  <c r="Y172" i="4" s="1"/>
  <c r="AB172" i="4" s="1"/>
  <c r="D215" i="4"/>
  <c r="E214" i="4"/>
  <c r="F214" i="4" s="1"/>
  <c r="N56" i="4"/>
  <c r="O55" i="4"/>
  <c r="P55" i="4" s="1"/>
  <c r="G53" i="4"/>
  <c r="C54" i="4"/>
  <c r="I10" i="4"/>
  <c r="D256" i="4"/>
  <c r="E255" i="4"/>
  <c r="F255" i="4" s="1"/>
  <c r="N136" i="4"/>
  <c r="O135" i="4"/>
  <c r="P135" i="4" s="1"/>
  <c r="H214" i="4"/>
  <c r="J213" i="4"/>
  <c r="AC213" i="4" s="1"/>
  <c r="L213" i="4"/>
  <c r="J293" i="4"/>
  <c r="AC293" i="4" s="1"/>
  <c r="H294" i="4"/>
  <c r="L293" i="4"/>
  <c r="W293" i="4" s="1"/>
  <c r="G213" i="4"/>
  <c r="V213" i="4" s="1"/>
  <c r="C214" i="4"/>
  <c r="AB49" i="4"/>
  <c r="N6" i="4"/>
  <c r="R6" i="4" s="1"/>
  <c r="G373" i="4"/>
  <c r="V373" i="4" s="1"/>
  <c r="X373" i="4" s="1"/>
  <c r="Y373" i="4" s="1"/>
  <c r="AB373" i="4" s="1"/>
  <c r="C374" i="4"/>
  <c r="M134" i="4"/>
  <c r="Q133" i="4"/>
  <c r="N96" i="4"/>
  <c r="O95" i="4"/>
  <c r="P95" i="4" s="1"/>
  <c r="W412" i="4"/>
  <c r="X412" i="4" s="1"/>
  <c r="Y412" i="4" s="1"/>
  <c r="AB412" i="4" s="1"/>
  <c r="X92" i="4"/>
  <c r="Y92" i="4" s="1"/>
  <c r="AB92" i="4" s="1"/>
  <c r="X132" i="4"/>
  <c r="Y132" i="4" s="1"/>
  <c r="AB132" i="4" s="1"/>
  <c r="F12" i="2"/>
  <c r="H12" i="2"/>
  <c r="J12" i="2" l="1"/>
  <c r="V134" i="4"/>
  <c r="H335" i="4"/>
  <c r="J334" i="4"/>
  <c r="L334" i="4"/>
  <c r="AB50" i="4"/>
  <c r="N7" i="4"/>
  <c r="R7" i="4" s="1"/>
  <c r="J374" i="4"/>
  <c r="L374" i="4"/>
  <c r="W374" i="4" s="1"/>
  <c r="H375" i="4"/>
  <c r="D417" i="4"/>
  <c r="E416" i="4"/>
  <c r="F416" i="4" s="1"/>
  <c r="C136" i="4"/>
  <c r="G334" i="4"/>
  <c r="C335" i="4"/>
  <c r="L414" i="4"/>
  <c r="J414" i="4"/>
  <c r="H415" i="4"/>
  <c r="R375" i="4"/>
  <c r="U374" i="4"/>
  <c r="S374" i="4"/>
  <c r="N217" i="4"/>
  <c r="O216" i="4"/>
  <c r="P216" i="4" s="1"/>
  <c r="AC53" i="4"/>
  <c r="F10" i="4"/>
  <c r="O10" i="4" s="1"/>
  <c r="R95" i="4"/>
  <c r="U94" i="4"/>
  <c r="S94" i="4"/>
  <c r="M135" i="4"/>
  <c r="Q134" i="4"/>
  <c r="L294" i="4"/>
  <c r="W294" i="4" s="1"/>
  <c r="H295" i="4"/>
  <c r="J294" i="4"/>
  <c r="L214" i="4"/>
  <c r="H215" i="4"/>
  <c r="J214" i="4"/>
  <c r="D257" i="4"/>
  <c r="E256" i="4"/>
  <c r="F256" i="4" s="1"/>
  <c r="E215" i="4"/>
  <c r="F215" i="4" s="1"/>
  <c r="D216" i="4"/>
  <c r="X212" i="4"/>
  <c r="Y212" i="4" s="1"/>
  <c r="AB212" i="4" s="1"/>
  <c r="W333" i="4"/>
  <c r="R215" i="4"/>
  <c r="U214" i="4"/>
  <c r="S214" i="4"/>
  <c r="O335" i="4"/>
  <c r="P335" i="4" s="1"/>
  <c r="N336" i="4"/>
  <c r="P6" i="4"/>
  <c r="J254" i="4"/>
  <c r="L254" i="4"/>
  <c r="W254" i="4" s="1"/>
  <c r="H255" i="4"/>
  <c r="L134" i="4"/>
  <c r="H135" i="4"/>
  <c r="J134" i="4"/>
  <c r="Q174" i="4"/>
  <c r="M175" i="4"/>
  <c r="W413" i="4"/>
  <c r="C175" i="4"/>
  <c r="G174" i="4"/>
  <c r="V174" i="4" s="1"/>
  <c r="E55" i="4"/>
  <c r="F55" i="4" s="1"/>
  <c r="D56" i="4"/>
  <c r="J54" i="4"/>
  <c r="D11" i="4"/>
  <c r="L54" i="4"/>
  <c r="H55" i="4"/>
  <c r="C255" i="4"/>
  <c r="G254" i="4"/>
  <c r="R295" i="4"/>
  <c r="U294" i="4"/>
  <c r="S294" i="4"/>
  <c r="W173" i="4"/>
  <c r="Q334" i="4"/>
  <c r="M335" i="4"/>
  <c r="D377" i="4"/>
  <c r="E376" i="4"/>
  <c r="F376" i="4" s="1"/>
  <c r="X52" i="4"/>
  <c r="K9" i="4"/>
  <c r="V293" i="4"/>
  <c r="X293" i="4" s="1"/>
  <c r="Y293" i="4" s="1"/>
  <c r="AB293" i="4" s="1"/>
  <c r="R415" i="4"/>
  <c r="U414" i="4"/>
  <c r="S414" i="4"/>
  <c r="D336" i="4"/>
  <c r="E335" i="4"/>
  <c r="F335" i="4" s="1"/>
  <c r="V133" i="4"/>
  <c r="G214" i="4"/>
  <c r="V214" i="4" s="1"/>
  <c r="C215" i="4"/>
  <c r="G12" i="5"/>
  <c r="J12" i="5"/>
  <c r="H12" i="5"/>
  <c r="L94" i="4"/>
  <c r="H95" i="4"/>
  <c r="J94" i="4"/>
  <c r="AC94" i="4" s="1"/>
  <c r="E135" i="4"/>
  <c r="F135" i="4" s="1"/>
  <c r="G135" i="4" s="1"/>
  <c r="D136" i="4"/>
  <c r="C415" i="4"/>
  <c r="G414" i="4"/>
  <c r="V414" i="4" s="1"/>
  <c r="V173" i="4"/>
  <c r="X173" i="4" s="1"/>
  <c r="Y173" i="4" s="1"/>
  <c r="AB173" i="4" s="1"/>
  <c r="W53" i="4"/>
  <c r="E10" i="4"/>
  <c r="X253" i="4"/>
  <c r="Y253" i="4" s="1"/>
  <c r="AB253" i="4" s="1"/>
  <c r="G94" i="4"/>
  <c r="C95" i="4"/>
  <c r="R56" i="4"/>
  <c r="U55" i="4"/>
  <c r="S55" i="4"/>
  <c r="R255" i="4"/>
  <c r="U254" i="4"/>
  <c r="S254" i="4"/>
  <c r="G10" i="4"/>
  <c r="C375" i="4"/>
  <c r="G374" i="4"/>
  <c r="O176" i="4"/>
  <c r="P176" i="4" s="1"/>
  <c r="N177" i="4"/>
  <c r="D177" i="4"/>
  <c r="E176" i="4"/>
  <c r="F176" i="4" s="1"/>
  <c r="Q374" i="4"/>
  <c r="M375" i="4"/>
  <c r="M215" i="4"/>
  <c r="Q214" i="4"/>
  <c r="N97" i="4"/>
  <c r="O96" i="4"/>
  <c r="P96" i="4" s="1"/>
  <c r="X213" i="4"/>
  <c r="Y213" i="4" s="1"/>
  <c r="AB213" i="4" s="1"/>
  <c r="W213" i="4"/>
  <c r="N137" i="4"/>
  <c r="O136" i="4"/>
  <c r="P136" i="4" s="1"/>
  <c r="C55" i="4"/>
  <c r="G54" i="4"/>
  <c r="O56" i="4"/>
  <c r="P56" i="4" s="1"/>
  <c r="N57" i="4"/>
  <c r="Y51" i="4"/>
  <c r="M8" i="4"/>
  <c r="S134" i="4"/>
  <c r="J11" i="4" s="1"/>
  <c r="R135" i="4"/>
  <c r="U134" i="4"/>
  <c r="I11" i="4" s="1"/>
  <c r="AC373" i="4"/>
  <c r="M56" i="4"/>
  <c r="Q55" i="4"/>
  <c r="Q294" i="4"/>
  <c r="M295" i="4"/>
  <c r="Q415" i="4"/>
  <c r="M416" i="4"/>
  <c r="W133" i="4"/>
  <c r="X413" i="4"/>
  <c r="Y413" i="4" s="1"/>
  <c r="AB413" i="4" s="1"/>
  <c r="V333" i="4"/>
  <c r="X333" i="4" s="1"/>
  <c r="Y333" i="4" s="1"/>
  <c r="AB333" i="4" s="1"/>
  <c r="M95" i="4"/>
  <c r="Q94" i="4"/>
  <c r="R335" i="4"/>
  <c r="U334" i="4"/>
  <c r="S334" i="4"/>
  <c r="E295" i="4"/>
  <c r="F295" i="4" s="1"/>
  <c r="D296" i="4"/>
  <c r="V93" i="4"/>
  <c r="X93" i="4" s="1"/>
  <c r="Y93" i="4" s="1"/>
  <c r="AB93" i="4" s="1"/>
  <c r="O255" i="4"/>
  <c r="P255" i="4" s="1"/>
  <c r="N256" i="4"/>
  <c r="H11" i="4"/>
  <c r="R175" i="4"/>
  <c r="U174" i="4"/>
  <c r="S174" i="4"/>
  <c r="O375" i="4"/>
  <c r="P375" i="4" s="1"/>
  <c r="N376" i="4"/>
  <c r="L9" i="4"/>
  <c r="C10" i="4"/>
  <c r="V53" i="4"/>
  <c r="E95" i="4"/>
  <c r="F95" i="4" s="1"/>
  <c r="D96" i="4"/>
  <c r="Q254" i="4"/>
  <c r="M255" i="4"/>
  <c r="J174" i="4"/>
  <c r="AC174" i="4" s="1"/>
  <c r="L174" i="4"/>
  <c r="W174" i="4" s="1"/>
  <c r="H175" i="4"/>
  <c r="O296" i="4"/>
  <c r="P296" i="4" s="1"/>
  <c r="N297" i="4"/>
  <c r="N416" i="4"/>
  <c r="O415" i="4"/>
  <c r="P415" i="4" s="1"/>
  <c r="G294" i="4"/>
  <c r="V294" i="4" s="1"/>
  <c r="X294" i="4" s="1"/>
  <c r="Y294" i="4" s="1"/>
  <c r="AB294" i="4" s="1"/>
  <c r="C295" i="4"/>
  <c r="Z50" i="4"/>
  <c r="Z51" i="4" s="1"/>
  <c r="H13" i="2"/>
  <c r="F13" i="2"/>
  <c r="J13" i="2" l="1"/>
  <c r="J2" i="2" s="1"/>
  <c r="F2" i="2"/>
  <c r="H2" i="2"/>
  <c r="V135" i="4"/>
  <c r="O416" i="4"/>
  <c r="P416" i="4" s="1"/>
  <c r="N417" i="4"/>
  <c r="H176" i="4"/>
  <c r="J175" i="4"/>
  <c r="L175" i="4"/>
  <c r="O256" i="4"/>
  <c r="P256" i="4" s="1"/>
  <c r="N257" i="4"/>
  <c r="N8" i="4"/>
  <c r="R8" i="4" s="1"/>
  <c r="AB51" i="4"/>
  <c r="C56" i="4"/>
  <c r="G55" i="4"/>
  <c r="Q215" i="4"/>
  <c r="M216" i="4"/>
  <c r="E177" i="4"/>
  <c r="F177" i="4" s="1"/>
  <c r="D178" i="4"/>
  <c r="G375" i="4"/>
  <c r="C376" i="4"/>
  <c r="S255" i="4"/>
  <c r="R256" i="4"/>
  <c r="U255" i="4"/>
  <c r="R57" i="4"/>
  <c r="U56" i="4"/>
  <c r="S56" i="4"/>
  <c r="C416" i="4"/>
  <c r="G415" i="4"/>
  <c r="V415" i="4" s="1"/>
  <c r="L95" i="4"/>
  <c r="H96" i="4"/>
  <c r="J95" i="4"/>
  <c r="R416" i="4"/>
  <c r="U415" i="4"/>
  <c r="S415" i="4"/>
  <c r="R296" i="4"/>
  <c r="U295" i="4"/>
  <c r="S295" i="4"/>
  <c r="W54" i="4"/>
  <c r="E11" i="4"/>
  <c r="Q135" i="4"/>
  <c r="M136" i="4"/>
  <c r="C296" i="4"/>
  <c r="G295" i="4"/>
  <c r="O297" i="4"/>
  <c r="P297" i="4" s="1"/>
  <c r="N298" i="4"/>
  <c r="E96" i="4"/>
  <c r="F96" i="4" s="1"/>
  <c r="D97" i="4"/>
  <c r="Q95" i="4"/>
  <c r="M96" i="4"/>
  <c r="M417" i="4"/>
  <c r="Q416" i="4"/>
  <c r="R136" i="4"/>
  <c r="U135" i="4"/>
  <c r="S135" i="4"/>
  <c r="O57" i="4"/>
  <c r="P57" i="4" s="1"/>
  <c r="N58" i="4"/>
  <c r="Q375" i="4"/>
  <c r="M376" i="4"/>
  <c r="N178" i="4"/>
  <c r="O177" i="4"/>
  <c r="P177" i="4" s="1"/>
  <c r="G95" i="4"/>
  <c r="V95" i="4" s="1"/>
  <c r="C96" i="4"/>
  <c r="L10" i="4"/>
  <c r="E136" i="4"/>
  <c r="F136" i="4" s="1"/>
  <c r="D137" i="4"/>
  <c r="W94" i="4"/>
  <c r="G215" i="4"/>
  <c r="V215" i="4" s="1"/>
  <c r="X215" i="4" s="1"/>
  <c r="C216" i="4"/>
  <c r="E336" i="4"/>
  <c r="F336" i="4" s="1"/>
  <c r="D337" i="4"/>
  <c r="V254" i="4"/>
  <c r="X254" i="4" s="1"/>
  <c r="Y254" i="4" s="1"/>
  <c r="AB254" i="4" s="1"/>
  <c r="X174" i="4"/>
  <c r="Y174" i="4" s="1"/>
  <c r="AB174" i="4" s="1"/>
  <c r="H256" i="4"/>
  <c r="J255" i="4"/>
  <c r="AC255" i="4" s="1"/>
  <c r="L255" i="4"/>
  <c r="W255" i="4" s="1"/>
  <c r="P7" i="4"/>
  <c r="E216" i="4"/>
  <c r="F216" i="4" s="1"/>
  <c r="D217" i="4"/>
  <c r="AC214" i="4"/>
  <c r="J295" i="4"/>
  <c r="L295" i="4"/>
  <c r="W295" i="4" s="1"/>
  <c r="H296" i="4"/>
  <c r="W414" i="4"/>
  <c r="H376" i="4"/>
  <c r="J375" i="4"/>
  <c r="L375" i="4"/>
  <c r="R176" i="4"/>
  <c r="U175" i="4"/>
  <c r="S175" i="4"/>
  <c r="G175" i="4"/>
  <c r="C176" i="4"/>
  <c r="N337" i="4"/>
  <c r="O336" i="4"/>
  <c r="P336" i="4" s="1"/>
  <c r="R216" i="4"/>
  <c r="U215" i="4"/>
  <c r="S215" i="4"/>
  <c r="L215" i="4"/>
  <c r="W215" i="4" s="1"/>
  <c r="H216" i="4"/>
  <c r="J215" i="4"/>
  <c r="R376" i="4"/>
  <c r="U375" i="4"/>
  <c r="S375" i="4"/>
  <c r="G335" i="4"/>
  <c r="C336" i="4"/>
  <c r="W334" i="4"/>
  <c r="N377" i="4"/>
  <c r="O376" i="4"/>
  <c r="P376" i="4" s="1"/>
  <c r="M57" i="4"/>
  <c r="Q56" i="4"/>
  <c r="O137" i="4"/>
  <c r="P137" i="4" s="1"/>
  <c r="N138" i="4"/>
  <c r="O97" i="4"/>
  <c r="P97" i="4" s="1"/>
  <c r="N98" i="4"/>
  <c r="V94" i="4"/>
  <c r="X94" i="4" s="1"/>
  <c r="Y94" i="4" s="1"/>
  <c r="AB94" i="4" s="1"/>
  <c r="E377" i="4"/>
  <c r="F377" i="4" s="1"/>
  <c r="D378" i="4"/>
  <c r="G255" i="4"/>
  <c r="V255" i="4" s="1"/>
  <c r="X255" i="4" s="1"/>
  <c r="Y255" i="4" s="1"/>
  <c r="AB255" i="4" s="1"/>
  <c r="C256" i="4"/>
  <c r="AC54" i="4"/>
  <c r="F11" i="4"/>
  <c r="O11" i="4" s="1"/>
  <c r="AC134" i="4"/>
  <c r="Q255" i="4"/>
  <c r="M256" i="4"/>
  <c r="X53" i="4"/>
  <c r="K10" i="4"/>
  <c r="D297" i="4"/>
  <c r="E296" i="4"/>
  <c r="F296" i="4" s="1"/>
  <c r="R336" i="4"/>
  <c r="U335" i="4"/>
  <c r="S335" i="4"/>
  <c r="Q295" i="4"/>
  <c r="M296" i="4"/>
  <c r="V54" i="4"/>
  <c r="C11" i="4"/>
  <c r="V374" i="4"/>
  <c r="X374" i="4" s="1"/>
  <c r="Y374" i="4" s="1"/>
  <c r="AB374" i="4" s="1"/>
  <c r="H12" i="4"/>
  <c r="X414" i="4"/>
  <c r="Y414" i="4" s="1"/>
  <c r="AB414" i="4" s="1"/>
  <c r="X133" i="4"/>
  <c r="Y133" i="4" s="1"/>
  <c r="AB133" i="4" s="1"/>
  <c r="Y52" i="4"/>
  <c r="Z52" i="4" s="1"/>
  <c r="M9" i="4"/>
  <c r="M336" i="4"/>
  <c r="Q335" i="4"/>
  <c r="D12" i="4"/>
  <c r="H56" i="4"/>
  <c r="J55" i="4"/>
  <c r="L55" i="4"/>
  <c r="D57" i="4"/>
  <c r="E56" i="4"/>
  <c r="F56" i="4" s="1"/>
  <c r="L135" i="4"/>
  <c r="W135" i="4" s="1"/>
  <c r="H136" i="4"/>
  <c r="J135" i="4"/>
  <c r="AC135" i="4" s="1"/>
  <c r="AC254" i="4"/>
  <c r="W214" i="4"/>
  <c r="X214" i="4" s="1"/>
  <c r="Y214" i="4" s="1"/>
  <c r="AB214" i="4" s="1"/>
  <c r="R96" i="4"/>
  <c r="U95" i="4"/>
  <c r="I12" i="4" s="1"/>
  <c r="S95" i="4"/>
  <c r="J12" i="4" s="1"/>
  <c r="O217" i="4"/>
  <c r="P217" i="4" s="1"/>
  <c r="N218" i="4"/>
  <c r="J415" i="4"/>
  <c r="AC415" i="4" s="1"/>
  <c r="L415" i="4"/>
  <c r="W415" i="4" s="1"/>
  <c r="H416" i="4"/>
  <c r="V334" i="4"/>
  <c r="X334" i="4" s="1"/>
  <c r="Y334" i="4" s="1"/>
  <c r="AB334" i="4" s="1"/>
  <c r="D418" i="4"/>
  <c r="E417" i="4"/>
  <c r="F417" i="4" s="1"/>
  <c r="AC374" i="4"/>
  <c r="AC334" i="4"/>
  <c r="Q175" i="4"/>
  <c r="G12" i="4" s="1"/>
  <c r="M176" i="4"/>
  <c r="W134" i="4"/>
  <c r="X134" i="4" s="1"/>
  <c r="Y134" i="4" s="1"/>
  <c r="AB134" i="4" s="1"/>
  <c r="D258" i="4"/>
  <c r="E257" i="4"/>
  <c r="F257" i="4" s="1"/>
  <c r="AC294" i="4"/>
  <c r="AC414" i="4"/>
  <c r="C137" i="4"/>
  <c r="G136" i="4"/>
  <c r="G11" i="4"/>
  <c r="L335" i="4"/>
  <c r="W335" i="4" s="1"/>
  <c r="H336" i="4"/>
  <c r="J335" i="4"/>
  <c r="AC335" i="4" s="1"/>
  <c r="M257" i="4" l="1"/>
  <c r="Q256" i="4"/>
  <c r="O98" i="4"/>
  <c r="P98" i="4" s="1"/>
  <c r="N99" i="4"/>
  <c r="L336" i="4"/>
  <c r="H337" i="4"/>
  <c r="J336" i="4"/>
  <c r="AC336" i="4" s="1"/>
  <c r="C138" i="4"/>
  <c r="E258" i="4"/>
  <c r="F258" i="4" s="1"/>
  <c r="D259" i="4"/>
  <c r="O218" i="4"/>
  <c r="P218" i="4" s="1"/>
  <c r="N219" i="4"/>
  <c r="R97" i="4"/>
  <c r="U96" i="4"/>
  <c r="S96" i="4"/>
  <c r="J136" i="4"/>
  <c r="L136" i="4"/>
  <c r="H137" i="4"/>
  <c r="W55" i="4"/>
  <c r="E12" i="4"/>
  <c r="D298" i="4"/>
  <c r="E297" i="4"/>
  <c r="F297" i="4" s="1"/>
  <c r="G256" i="4"/>
  <c r="V256" i="4" s="1"/>
  <c r="C257" i="4"/>
  <c r="M58" i="4"/>
  <c r="Q57" i="4"/>
  <c r="W375" i="4"/>
  <c r="H297" i="4"/>
  <c r="J296" i="4"/>
  <c r="L296" i="4"/>
  <c r="W296" i="4" s="1"/>
  <c r="D218" i="4"/>
  <c r="E217" i="4"/>
  <c r="F217" i="4" s="1"/>
  <c r="E337" i="4"/>
  <c r="F337" i="4" s="1"/>
  <c r="D338" i="4"/>
  <c r="C97" i="4"/>
  <c r="G96" i="4"/>
  <c r="N179" i="4"/>
  <c r="O178" i="4"/>
  <c r="P178" i="4" s="1"/>
  <c r="R417" i="4"/>
  <c r="U416" i="4"/>
  <c r="S416" i="4"/>
  <c r="X415" i="4"/>
  <c r="Y415" i="4" s="1"/>
  <c r="AB415" i="4" s="1"/>
  <c r="U57" i="4"/>
  <c r="R58" i="4"/>
  <c r="S57" i="4"/>
  <c r="G56" i="4"/>
  <c r="C57" i="4"/>
  <c r="O417" i="4"/>
  <c r="P417" i="4" s="1"/>
  <c r="N418" i="4"/>
  <c r="AC55" i="4"/>
  <c r="F12" i="4"/>
  <c r="O12" i="4" s="1"/>
  <c r="K11" i="4"/>
  <c r="X54" i="4"/>
  <c r="R377" i="4"/>
  <c r="S376" i="4"/>
  <c r="U376" i="4"/>
  <c r="N338" i="4"/>
  <c r="O337" i="4"/>
  <c r="P337" i="4" s="1"/>
  <c r="AC375" i="4"/>
  <c r="L256" i="4"/>
  <c r="H257" i="4"/>
  <c r="J256" i="4"/>
  <c r="D138" i="4"/>
  <c r="E137" i="4"/>
  <c r="F137" i="4" s="1"/>
  <c r="G137" i="4" s="1"/>
  <c r="X95" i="4"/>
  <c r="Y95" i="4" s="1"/>
  <c r="AB95" i="4" s="1"/>
  <c r="M377" i="4"/>
  <c r="Q376" i="4"/>
  <c r="D98" i="4"/>
  <c r="E97" i="4"/>
  <c r="F97" i="4" s="1"/>
  <c r="V295" i="4"/>
  <c r="X295" i="4" s="1"/>
  <c r="Y295" i="4" s="1"/>
  <c r="AB295" i="4" s="1"/>
  <c r="R297" i="4"/>
  <c r="U296" i="4"/>
  <c r="S296" i="4"/>
  <c r="AC95" i="4"/>
  <c r="G416" i="4"/>
  <c r="V416" i="4" s="1"/>
  <c r="C417" i="4"/>
  <c r="H13" i="4"/>
  <c r="G376" i="4"/>
  <c r="C377" i="4"/>
  <c r="Q216" i="4"/>
  <c r="M217" i="4"/>
  <c r="W175" i="4"/>
  <c r="H417" i="4"/>
  <c r="J416" i="4"/>
  <c r="AC416" i="4" s="1"/>
  <c r="L416" i="4"/>
  <c r="W416" i="4" s="1"/>
  <c r="Q336" i="4"/>
  <c r="M337" i="4"/>
  <c r="O138" i="4"/>
  <c r="P138" i="4" s="1"/>
  <c r="N139" i="4"/>
  <c r="G336" i="4"/>
  <c r="V336" i="4" s="1"/>
  <c r="C337" i="4"/>
  <c r="M177" i="4"/>
  <c r="Q176" i="4"/>
  <c r="H57" i="4"/>
  <c r="J56" i="4"/>
  <c r="D13" i="4"/>
  <c r="L56" i="4"/>
  <c r="Q296" i="4"/>
  <c r="M297" i="4"/>
  <c r="R337" i="4"/>
  <c r="U336" i="4"/>
  <c r="S336" i="4"/>
  <c r="Y53" i="4"/>
  <c r="M10" i="4"/>
  <c r="D379" i="4"/>
  <c r="E378" i="4"/>
  <c r="F378" i="4" s="1"/>
  <c r="N378" i="4"/>
  <c r="O377" i="4"/>
  <c r="P377" i="4" s="1"/>
  <c r="V335" i="4"/>
  <c r="X335" i="4" s="1"/>
  <c r="Y335" i="4" s="1"/>
  <c r="AB335" i="4" s="1"/>
  <c r="AC215" i="4"/>
  <c r="G176" i="4"/>
  <c r="C177" i="4"/>
  <c r="S176" i="4"/>
  <c r="R177" i="4"/>
  <c r="U176" i="4"/>
  <c r="L376" i="4"/>
  <c r="W376" i="4" s="1"/>
  <c r="H377" i="4"/>
  <c r="J376" i="4"/>
  <c r="AC295" i="4"/>
  <c r="P8" i="4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C2" i="2"/>
  <c r="O3" i="1" s="1"/>
  <c r="C217" i="4"/>
  <c r="G216" i="4"/>
  <c r="V216" i="4" s="1"/>
  <c r="Q417" i="4"/>
  <c r="M418" i="4"/>
  <c r="G296" i="4"/>
  <c r="V296" i="4" s="1"/>
  <c r="C297" i="4"/>
  <c r="L11" i="4"/>
  <c r="J96" i="4"/>
  <c r="AC96" i="4" s="1"/>
  <c r="L96" i="4"/>
  <c r="H97" i="4"/>
  <c r="V375" i="4"/>
  <c r="X375" i="4" s="1"/>
  <c r="Y375" i="4" s="1"/>
  <c r="AB375" i="4" s="1"/>
  <c r="AC175" i="4"/>
  <c r="D419" i="4"/>
  <c r="E418" i="4"/>
  <c r="F418" i="4" s="1"/>
  <c r="D58" i="4"/>
  <c r="E57" i="4"/>
  <c r="F57" i="4" s="1"/>
  <c r="AB52" i="4"/>
  <c r="N9" i="4"/>
  <c r="R9" i="4" s="1"/>
  <c r="J216" i="4"/>
  <c r="L216" i="4"/>
  <c r="W216" i="4" s="1"/>
  <c r="H217" i="4"/>
  <c r="R217" i="4"/>
  <c r="U216" i="4"/>
  <c r="S216" i="4"/>
  <c r="J13" i="4" s="1"/>
  <c r="V175" i="4"/>
  <c r="X175" i="4" s="1"/>
  <c r="Y175" i="4" s="1"/>
  <c r="AB175" i="4" s="1"/>
  <c r="Y215" i="4"/>
  <c r="AB215" i="4" s="1"/>
  <c r="N59" i="4"/>
  <c r="O58" i="4"/>
  <c r="P58" i="4" s="1"/>
  <c r="R137" i="4"/>
  <c r="H14" i="4" s="1"/>
  <c r="U136" i="4"/>
  <c r="S136" i="4"/>
  <c r="Q96" i="4"/>
  <c r="M97" i="4"/>
  <c r="N299" i="4"/>
  <c r="O298" i="4"/>
  <c r="P298" i="4" s="1"/>
  <c r="Q136" i="4"/>
  <c r="M137" i="4"/>
  <c r="W95" i="4"/>
  <c r="R257" i="4"/>
  <c r="U256" i="4"/>
  <c r="I13" i="4" s="1"/>
  <c r="S256" i="4"/>
  <c r="E178" i="4"/>
  <c r="F178" i="4" s="1"/>
  <c r="D179" i="4"/>
  <c r="V55" i="4"/>
  <c r="C12" i="4"/>
  <c r="N258" i="4"/>
  <c r="O257" i="4"/>
  <c r="P257" i="4" s="1"/>
  <c r="L176" i="4"/>
  <c r="W176" i="4" s="1"/>
  <c r="H177" i="4"/>
  <c r="J176" i="4"/>
  <c r="AC176" i="4" s="1"/>
  <c r="X135" i="4"/>
  <c r="Y135" i="4" s="1"/>
  <c r="AB135" i="4" s="1"/>
  <c r="K12" i="4" l="1"/>
  <c r="X55" i="4"/>
  <c r="M419" i="4"/>
  <c r="D180" i="4"/>
  <c r="E179" i="4"/>
  <c r="F179" i="4" s="1"/>
  <c r="R258" i="4"/>
  <c r="U257" i="4"/>
  <c r="S257" i="4"/>
  <c r="G177" i="4"/>
  <c r="V177" i="4" s="1"/>
  <c r="C178" i="4"/>
  <c r="R338" i="4"/>
  <c r="U337" i="4"/>
  <c r="S337" i="4"/>
  <c r="Q177" i="4"/>
  <c r="M178" i="4"/>
  <c r="C418" i="4"/>
  <c r="G417" i="4"/>
  <c r="V417" i="4" s="1"/>
  <c r="D99" i="4"/>
  <c r="E98" i="4"/>
  <c r="F98" i="4" s="1"/>
  <c r="W256" i="4"/>
  <c r="R59" i="4"/>
  <c r="U58" i="4"/>
  <c r="S58" i="4"/>
  <c r="O179" i="4"/>
  <c r="P179" i="4" s="1"/>
  <c r="N180" i="4"/>
  <c r="AC296" i="4"/>
  <c r="Q58" i="4"/>
  <c r="M59" i="4"/>
  <c r="E298" i="4"/>
  <c r="F298" i="4" s="1"/>
  <c r="D299" i="4"/>
  <c r="W136" i="4"/>
  <c r="S97" i="4"/>
  <c r="R98" i="4"/>
  <c r="U97" i="4"/>
  <c r="J337" i="4"/>
  <c r="L337" i="4"/>
  <c r="W337" i="4" s="1"/>
  <c r="H338" i="4"/>
  <c r="Q97" i="4"/>
  <c r="M98" i="4"/>
  <c r="H218" i="4"/>
  <c r="J217" i="4"/>
  <c r="L217" i="4"/>
  <c r="N259" i="4"/>
  <c r="O258" i="4"/>
  <c r="P258" i="4" s="1"/>
  <c r="N60" i="4"/>
  <c r="O59" i="4"/>
  <c r="P59" i="4" s="1"/>
  <c r="AC216" i="4"/>
  <c r="V136" i="4"/>
  <c r="X136" i="4" s="1"/>
  <c r="Y136" i="4" s="1"/>
  <c r="AB136" i="4" s="1"/>
  <c r="G297" i="4"/>
  <c r="C298" i="4"/>
  <c r="V176" i="4"/>
  <c r="X176" i="4" s="1"/>
  <c r="Y176" i="4" s="1"/>
  <c r="AB176" i="4" s="1"/>
  <c r="M298" i="4"/>
  <c r="Q297" i="4"/>
  <c r="Q337" i="4"/>
  <c r="M338" i="4"/>
  <c r="X416" i="4"/>
  <c r="Y416" i="4" s="1"/>
  <c r="AB416" i="4" s="1"/>
  <c r="D139" i="4"/>
  <c r="E138" i="4"/>
  <c r="F138" i="4" s="1"/>
  <c r="G138" i="4" s="1"/>
  <c r="G57" i="4"/>
  <c r="C58" i="4"/>
  <c r="L297" i="4"/>
  <c r="H298" i="4"/>
  <c r="J297" i="4"/>
  <c r="C258" i="4"/>
  <c r="G257" i="4"/>
  <c r="AC136" i="4"/>
  <c r="N220" i="4"/>
  <c r="O219" i="4"/>
  <c r="P219" i="4" s="1"/>
  <c r="C139" i="4"/>
  <c r="W336" i="4"/>
  <c r="M258" i="4"/>
  <c r="Q257" i="4"/>
  <c r="E419" i="4"/>
  <c r="F419" i="4" s="1"/>
  <c r="D420" i="4"/>
  <c r="H98" i="4"/>
  <c r="J97" i="4"/>
  <c r="L97" i="4"/>
  <c r="W97" i="4" s="1"/>
  <c r="X216" i="4"/>
  <c r="Y216" i="4" s="1"/>
  <c r="AB216" i="4" s="1"/>
  <c r="O378" i="4"/>
  <c r="P378" i="4" s="1"/>
  <c r="N379" i="4"/>
  <c r="AB53" i="4"/>
  <c r="N10" i="4"/>
  <c r="R10" i="4" s="1"/>
  <c r="AC56" i="4"/>
  <c r="F13" i="4"/>
  <c r="O13" i="4" s="1"/>
  <c r="C338" i="4"/>
  <c r="G337" i="4"/>
  <c r="H418" i="4"/>
  <c r="L417" i="4"/>
  <c r="J417" i="4"/>
  <c r="AC417" i="4" s="1"/>
  <c r="C378" i="4"/>
  <c r="G377" i="4"/>
  <c r="V377" i="4" s="1"/>
  <c r="X377" i="4" s="1"/>
  <c r="Y377" i="4" s="1"/>
  <c r="AB377" i="4" s="1"/>
  <c r="R298" i="4"/>
  <c r="U297" i="4"/>
  <c r="S297" i="4"/>
  <c r="V96" i="4"/>
  <c r="L177" i="4"/>
  <c r="H178" i="4"/>
  <c r="J177" i="4"/>
  <c r="N300" i="4"/>
  <c r="O299" i="4"/>
  <c r="P299" i="4" s="1"/>
  <c r="S217" i="4"/>
  <c r="R218" i="4"/>
  <c r="U217" i="4"/>
  <c r="G13" i="4"/>
  <c r="E58" i="4"/>
  <c r="F58" i="4" s="1"/>
  <c r="D59" i="4"/>
  <c r="W96" i="4"/>
  <c r="X296" i="4"/>
  <c r="Y296" i="4" s="1"/>
  <c r="AB296" i="4" s="1"/>
  <c r="G217" i="4"/>
  <c r="C218" i="4"/>
  <c r="AC376" i="4"/>
  <c r="R178" i="4"/>
  <c r="U177" i="4"/>
  <c r="S177" i="4"/>
  <c r="L57" i="4"/>
  <c r="H58" i="4"/>
  <c r="D14" i="4"/>
  <c r="J57" i="4"/>
  <c r="X336" i="4"/>
  <c r="Y336" i="4" s="1"/>
  <c r="AB336" i="4" s="1"/>
  <c r="V376" i="4"/>
  <c r="X376" i="4" s="1"/>
  <c r="Y376" i="4" s="1"/>
  <c r="AB376" i="4" s="1"/>
  <c r="M378" i="4"/>
  <c r="Q377" i="4"/>
  <c r="AC256" i="4"/>
  <c r="U377" i="4"/>
  <c r="R378" i="4"/>
  <c r="S377" i="4"/>
  <c r="V56" i="4"/>
  <c r="C13" i="4"/>
  <c r="I14" i="4"/>
  <c r="U417" i="4"/>
  <c r="R418" i="4"/>
  <c r="S417" i="4"/>
  <c r="G97" i="4"/>
  <c r="V97" i="4" s="1"/>
  <c r="X97" i="4" s="1"/>
  <c r="C98" i="4"/>
  <c r="D219" i="4"/>
  <c r="E218" i="4"/>
  <c r="F218" i="4" s="1"/>
  <c r="X256" i="4"/>
  <c r="Y256" i="4" s="1"/>
  <c r="AB256" i="4" s="1"/>
  <c r="L12" i="4"/>
  <c r="N100" i="4"/>
  <c r="O99" i="4"/>
  <c r="P99" i="4" s="1"/>
  <c r="Q137" i="4"/>
  <c r="M138" i="4"/>
  <c r="R138" i="4"/>
  <c r="U137" i="4"/>
  <c r="S137" i="4"/>
  <c r="J14" i="4" s="1"/>
  <c r="J377" i="4"/>
  <c r="AC377" i="4" s="1"/>
  <c r="H378" i="4"/>
  <c r="L377" i="4"/>
  <c r="W377" i="4" s="1"/>
  <c r="D380" i="4"/>
  <c r="E379" i="4"/>
  <c r="F379" i="4" s="1"/>
  <c r="W56" i="4"/>
  <c r="L13" i="4" s="1"/>
  <c r="E13" i="4"/>
  <c r="N140" i="4"/>
  <c r="O139" i="4"/>
  <c r="P139" i="4" s="1"/>
  <c r="Q217" i="4"/>
  <c r="M218" i="4"/>
  <c r="H258" i="4"/>
  <c r="L257" i="4"/>
  <c r="W257" i="4" s="1"/>
  <c r="J257" i="4"/>
  <c r="AC257" i="4" s="1"/>
  <c r="O338" i="4"/>
  <c r="P338" i="4" s="1"/>
  <c r="N339" i="4"/>
  <c r="Y54" i="4"/>
  <c r="M11" i="4"/>
  <c r="O418" i="4"/>
  <c r="P418" i="4" s="1"/>
  <c r="Q418" i="4" s="1"/>
  <c r="N419" i="4"/>
  <c r="D339" i="4"/>
  <c r="E338" i="4"/>
  <c r="F338" i="4" s="1"/>
  <c r="G14" i="4"/>
  <c r="H138" i="4"/>
  <c r="J137" i="4"/>
  <c r="AC137" i="4" s="1"/>
  <c r="L137" i="4"/>
  <c r="W137" i="4" s="1"/>
  <c r="D260" i="4"/>
  <c r="E259" i="4"/>
  <c r="F259" i="4" s="1"/>
  <c r="Z53" i="4"/>
  <c r="Z54" i="4" s="1"/>
  <c r="Z55" i="4" s="1"/>
  <c r="Z56" i="4" s="1"/>
  <c r="Z57" i="4" s="1"/>
  <c r="Z58" i="4" s="1"/>
  <c r="Z59" i="4" s="1"/>
  <c r="Z60" i="4" s="1"/>
  <c r="Z61" i="4" s="1"/>
  <c r="Z62" i="4" s="1"/>
  <c r="Z63" i="4" s="1"/>
  <c r="Z64" i="4" s="1"/>
  <c r="Z65" i="4" s="1"/>
  <c r="Z66" i="4" s="1"/>
  <c r="Z67" i="4" s="1"/>
  <c r="Z68" i="4" s="1"/>
  <c r="Z69" i="4" s="1"/>
  <c r="Z70" i="4" s="1"/>
  <c r="Z71" i="4" s="1"/>
  <c r="Z72" i="4" s="1"/>
  <c r="Z73" i="4" s="1"/>
  <c r="Z74" i="4" s="1"/>
  <c r="Z75" i="4" s="1"/>
  <c r="Z76" i="4" s="1"/>
  <c r="Z77" i="4" s="1"/>
  <c r="C4" i="2" s="1"/>
  <c r="N420" i="4" l="1"/>
  <c r="O419" i="4"/>
  <c r="P419" i="4" s="1"/>
  <c r="Q419" i="4" s="1"/>
  <c r="J258" i="4"/>
  <c r="L258" i="4"/>
  <c r="W258" i="4" s="1"/>
  <c r="H259" i="4"/>
  <c r="E380" i="4"/>
  <c r="F380" i="4" s="1"/>
  <c r="D381" i="4"/>
  <c r="M379" i="4"/>
  <c r="Q378" i="4"/>
  <c r="M219" i="4"/>
  <c r="Q218" i="4"/>
  <c r="L58" i="4"/>
  <c r="D15" i="4"/>
  <c r="H59" i="4"/>
  <c r="J58" i="4"/>
  <c r="R179" i="4"/>
  <c r="U178" i="4"/>
  <c r="S178" i="4"/>
  <c r="W177" i="4"/>
  <c r="R299" i="4"/>
  <c r="U298" i="4"/>
  <c r="S298" i="4"/>
  <c r="W417" i="4"/>
  <c r="X417" i="4" s="1"/>
  <c r="Y417" i="4" s="1"/>
  <c r="AB417" i="4" s="1"/>
  <c r="N380" i="4"/>
  <c r="O379" i="4"/>
  <c r="P379" i="4" s="1"/>
  <c r="AC97" i="4"/>
  <c r="V257" i="4"/>
  <c r="X257" i="4" s="1"/>
  <c r="Y257" i="4" s="1"/>
  <c r="AB257" i="4" s="1"/>
  <c r="W297" i="4"/>
  <c r="E139" i="4"/>
  <c r="F139" i="4" s="1"/>
  <c r="D140" i="4"/>
  <c r="V297" i="4"/>
  <c r="X297" i="4" s="1"/>
  <c r="Y297" i="4" s="1"/>
  <c r="AB297" i="4" s="1"/>
  <c r="O60" i="4"/>
  <c r="P60" i="4" s="1"/>
  <c r="N61" i="4"/>
  <c r="AC217" i="4"/>
  <c r="H339" i="4"/>
  <c r="J338" i="4"/>
  <c r="L338" i="4"/>
  <c r="R99" i="4"/>
  <c r="U98" i="4"/>
  <c r="S98" i="4"/>
  <c r="O180" i="4"/>
  <c r="P180" i="4" s="1"/>
  <c r="N181" i="4"/>
  <c r="E99" i="4"/>
  <c r="F99" i="4" s="1"/>
  <c r="D100" i="4"/>
  <c r="C179" i="4"/>
  <c r="G178" i="4"/>
  <c r="U258" i="4"/>
  <c r="R259" i="4"/>
  <c r="S258" i="4"/>
  <c r="M420" i="4"/>
  <c r="D340" i="4"/>
  <c r="E339" i="4"/>
  <c r="F339" i="4" s="1"/>
  <c r="E219" i="4"/>
  <c r="F219" i="4" s="1"/>
  <c r="D220" i="4"/>
  <c r="O300" i="4"/>
  <c r="P300" i="4" s="1"/>
  <c r="N301" i="4"/>
  <c r="H419" i="4"/>
  <c r="L418" i="4"/>
  <c r="J418" i="4"/>
  <c r="AC418" i="4" s="1"/>
  <c r="L98" i="4"/>
  <c r="H99" i="4"/>
  <c r="J98" i="4"/>
  <c r="AC98" i="4" s="1"/>
  <c r="M259" i="4"/>
  <c r="Q258" i="4"/>
  <c r="C259" i="4"/>
  <c r="G258" i="4"/>
  <c r="V258" i="4" s="1"/>
  <c r="X258" i="4" s="1"/>
  <c r="C59" i="4"/>
  <c r="G58" i="4"/>
  <c r="Q298" i="4"/>
  <c r="M299" i="4"/>
  <c r="L218" i="4"/>
  <c r="W218" i="4" s="1"/>
  <c r="H219" i="4"/>
  <c r="J218" i="4"/>
  <c r="Q59" i="4"/>
  <c r="M60" i="4"/>
  <c r="R60" i="4"/>
  <c r="U59" i="4"/>
  <c r="S59" i="4"/>
  <c r="X177" i="4"/>
  <c r="Y177" i="4" s="1"/>
  <c r="AB177" i="4" s="1"/>
  <c r="Y55" i="4"/>
  <c r="M12" i="4"/>
  <c r="H379" i="4"/>
  <c r="J378" i="4"/>
  <c r="AC378" i="4" s="1"/>
  <c r="L378" i="4"/>
  <c r="S138" i="4"/>
  <c r="R139" i="4"/>
  <c r="U138" i="4"/>
  <c r="I15" i="4" s="1"/>
  <c r="N101" i="4"/>
  <c r="O100" i="4"/>
  <c r="P100" i="4" s="1"/>
  <c r="R419" i="4"/>
  <c r="U418" i="4"/>
  <c r="S418" i="4"/>
  <c r="X56" i="4"/>
  <c r="K13" i="4"/>
  <c r="W57" i="4"/>
  <c r="L14" i="4" s="1"/>
  <c r="E14" i="4"/>
  <c r="X96" i="4"/>
  <c r="Y96" i="4" s="1"/>
  <c r="AB96" i="4" s="1"/>
  <c r="L138" i="4"/>
  <c r="H139" i="4"/>
  <c r="J138" i="4"/>
  <c r="AB54" i="4"/>
  <c r="N11" i="4"/>
  <c r="R11" i="4" s="1"/>
  <c r="M139" i="4"/>
  <c r="Q138" i="4"/>
  <c r="G98" i="4"/>
  <c r="V98" i="4" s="1"/>
  <c r="C99" i="4"/>
  <c r="F14" i="4"/>
  <c r="O14" i="4" s="1"/>
  <c r="AC57" i="4"/>
  <c r="G218" i="4"/>
  <c r="V218" i="4" s="1"/>
  <c r="X218" i="4" s="1"/>
  <c r="C219" i="4"/>
  <c r="E59" i="4"/>
  <c r="F59" i="4" s="1"/>
  <c r="D60" i="4"/>
  <c r="R219" i="4"/>
  <c r="U218" i="4"/>
  <c r="S218" i="4"/>
  <c r="AC177" i="4"/>
  <c r="G378" i="4"/>
  <c r="V378" i="4" s="1"/>
  <c r="C379" i="4"/>
  <c r="V337" i="4"/>
  <c r="X337" i="4" s="1"/>
  <c r="Y337" i="4" s="1"/>
  <c r="AB337" i="4" s="1"/>
  <c r="E420" i="4"/>
  <c r="F420" i="4" s="1"/>
  <c r="D421" i="4"/>
  <c r="N221" i="4"/>
  <c r="O220" i="4"/>
  <c r="P220" i="4" s="1"/>
  <c r="AC297" i="4"/>
  <c r="C14" i="4"/>
  <c r="V57" i="4"/>
  <c r="Q338" i="4"/>
  <c r="M339" i="4"/>
  <c r="O259" i="4"/>
  <c r="P259" i="4" s="1"/>
  <c r="N260" i="4"/>
  <c r="M99" i="4"/>
  <c r="Q98" i="4"/>
  <c r="G15" i="4" s="1"/>
  <c r="AC337" i="4"/>
  <c r="J15" i="4"/>
  <c r="C419" i="4"/>
  <c r="G418" i="4"/>
  <c r="V418" i="4" s="1"/>
  <c r="D181" i="4"/>
  <c r="E180" i="4"/>
  <c r="F180" i="4" s="1"/>
  <c r="D261" i="4"/>
  <c r="E260" i="4"/>
  <c r="F260" i="4" s="1"/>
  <c r="O339" i="4"/>
  <c r="P339" i="4" s="1"/>
  <c r="N340" i="4"/>
  <c r="N141" i="4"/>
  <c r="O140" i="4"/>
  <c r="P140" i="4" s="1"/>
  <c r="U378" i="4"/>
  <c r="R379" i="4"/>
  <c r="S378" i="4"/>
  <c r="V217" i="4"/>
  <c r="X217" i="4" s="1"/>
  <c r="Y217" i="4" s="1"/>
  <c r="AB217" i="4" s="1"/>
  <c r="J178" i="4"/>
  <c r="AC178" i="4" s="1"/>
  <c r="L178" i="4"/>
  <c r="W178" i="4" s="1"/>
  <c r="H179" i="4"/>
  <c r="G338" i="4"/>
  <c r="V338" i="4" s="1"/>
  <c r="C339" i="4"/>
  <c r="G139" i="4"/>
  <c r="C140" i="4"/>
  <c r="L298" i="4"/>
  <c r="W298" i="4" s="1"/>
  <c r="H299" i="4"/>
  <c r="J298" i="4"/>
  <c r="AC298" i="4" s="1"/>
  <c r="G298" i="4"/>
  <c r="V298" i="4" s="1"/>
  <c r="C299" i="4"/>
  <c r="W217" i="4"/>
  <c r="E299" i="4"/>
  <c r="F299" i="4" s="1"/>
  <c r="D300" i="4"/>
  <c r="H15" i="4"/>
  <c r="Q178" i="4"/>
  <c r="M179" i="4"/>
  <c r="R339" i="4"/>
  <c r="U338" i="4"/>
  <c r="S338" i="4"/>
  <c r="V137" i="4"/>
  <c r="X137" i="4" s="1"/>
  <c r="Y137" i="4" s="1"/>
  <c r="AB137" i="4" s="1"/>
  <c r="Q179" i="4" l="1"/>
  <c r="M180" i="4"/>
  <c r="R380" i="4"/>
  <c r="U379" i="4"/>
  <c r="S379" i="4"/>
  <c r="N341" i="4"/>
  <c r="O340" i="4"/>
  <c r="P340" i="4" s="1"/>
  <c r="Q99" i="4"/>
  <c r="M100" i="4"/>
  <c r="Q139" i="4"/>
  <c r="M140" i="4"/>
  <c r="L139" i="4"/>
  <c r="W139" i="4" s="1"/>
  <c r="H140" i="4"/>
  <c r="J139" i="4"/>
  <c r="J299" i="4"/>
  <c r="L299" i="4"/>
  <c r="H300" i="4"/>
  <c r="G339" i="4"/>
  <c r="C340" i="4"/>
  <c r="E181" i="4"/>
  <c r="F181" i="4" s="1"/>
  <c r="D182" i="4"/>
  <c r="N261" i="4"/>
  <c r="O260" i="4"/>
  <c r="P260" i="4" s="1"/>
  <c r="X57" i="4"/>
  <c r="K14" i="4"/>
  <c r="O221" i="4"/>
  <c r="P221" i="4" s="1"/>
  <c r="N222" i="4"/>
  <c r="C380" i="4"/>
  <c r="G379" i="4"/>
  <c r="G219" i="4"/>
  <c r="V219" i="4" s="1"/>
  <c r="C220" i="4"/>
  <c r="G99" i="4"/>
  <c r="V99" i="4" s="1"/>
  <c r="C100" i="4"/>
  <c r="W138" i="4"/>
  <c r="R420" i="4"/>
  <c r="U419" i="4"/>
  <c r="S419" i="4"/>
  <c r="R140" i="4"/>
  <c r="U139" i="4"/>
  <c r="S139" i="4"/>
  <c r="L379" i="4"/>
  <c r="H380" i="4"/>
  <c r="J379" i="4"/>
  <c r="AC379" i="4" s="1"/>
  <c r="U60" i="4"/>
  <c r="R61" i="4"/>
  <c r="S60" i="4"/>
  <c r="L219" i="4"/>
  <c r="H220" i="4"/>
  <c r="J219" i="4"/>
  <c r="AC219" i="4" s="1"/>
  <c r="V58" i="4"/>
  <c r="C15" i="4"/>
  <c r="W98" i="4"/>
  <c r="O301" i="4"/>
  <c r="P301" i="4" s="1"/>
  <c r="N302" i="4"/>
  <c r="G179" i="4"/>
  <c r="V179" i="4" s="1"/>
  <c r="C180" i="4"/>
  <c r="N182" i="4"/>
  <c r="O181" i="4"/>
  <c r="P181" i="4" s="1"/>
  <c r="R100" i="4"/>
  <c r="H17" i="4" s="1"/>
  <c r="U99" i="4"/>
  <c r="S99" i="4"/>
  <c r="J16" i="4" s="1"/>
  <c r="E140" i="4"/>
  <c r="F140" i="4" s="1"/>
  <c r="D141" i="4"/>
  <c r="J59" i="4"/>
  <c r="D16" i="4"/>
  <c r="L59" i="4"/>
  <c r="H60" i="4"/>
  <c r="Q219" i="4"/>
  <c r="M220" i="4"/>
  <c r="E381" i="4"/>
  <c r="F381" i="4" s="1"/>
  <c r="D382" i="4"/>
  <c r="AC258" i="4"/>
  <c r="C300" i="4"/>
  <c r="G299" i="4"/>
  <c r="X338" i="4"/>
  <c r="Y338" i="4" s="1"/>
  <c r="AB338" i="4" s="1"/>
  <c r="D422" i="4"/>
  <c r="E421" i="4"/>
  <c r="F421" i="4" s="1"/>
  <c r="Y218" i="4"/>
  <c r="AB218" i="4" s="1"/>
  <c r="M61" i="4"/>
  <c r="Q60" i="4"/>
  <c r="C60" i="4"/>
  <c r="G59" i="4"/>
  <c r="Q259" i="4"/>
  <c r="M260" i="4"/>
  <c r="E340" i="4"/>
  <c r="F340" i="4" s="1"/>
  <c r="D341" i="4"/>
  <c r="R260" i="4"/>
  <c r="U259" i="4"/>
  <c r="S259" i="4"/>
  <c r="E100" i="4"/>
  <c r="F100" i="4" s="1"/>
  <c r="D101" i="4"/>
  <c r="W338" i="4"/>
  <c r="O61" i="4"/>
  <c r="P61" i="4" s="1"/>
  <c r="N62" i="4"/>
  <c r="X378" i="4"/>
  <c r="Y378" i="4" s="1"/>
  <c r="AB378" i="4" s="1"/>
  <c r="R220" i="4"/>
  <c r="U219" i="4"/>
  <c r="S219" i="4"/>
  <c r="X98" i="4"/>
  <c r="Y56" i="4"/>
  <c r="M13" i="4"/>
  <c r="R340" i="4"/>
  <c r="U339" i="4"/>
  <c r="S339" i="4"/>
  <c r="D301" i="4"/>
  <c r="E300" i="4"/>
  <c r="F300" i="4" s="1"/>
  <c r="X298" i="4"/>
  <c r="Y298" i="4" s="1"/>
  <c r="AB298" i="4" s="1"/>
  <c r="C141" i="4"/>
  <c r="G140" i="4"/>
  <c r="H180" i="4"/>
  <c r="J179" i="4"/>
  <c r="L179" i="4"/>
  <c r="O141" i="4"/>
  <c r="P141" i="4" s="1"/>
  <c r="N142" i="4"/>
  <c r="E261" i="4"/>
  <c r="F261" i="4" s="1"/>
  <c r="D262" i="4"/>
  <c r="G419" i="4"/>
  <c r="V419" i="4" s="1"/>
  <c r="X419" i="4" s="1"/>
  <c r="C420" i="4"/>
  <c r="M340" i="4"/>
  <c r="Q339" i="4"/>
  <c r="D61" i="4"/>
  <c r="E60" i="4"/>
  <c r="F60" i="4" s="1"/>
  <c r="AC138" i="4"/>
  <c r="O101" i="4"/>
  <c r="P101" i="4" s="1"/>
  <c r="N102" i="4"/>
  <c r="W378" i="4"/>
  <c r="AB55" i="4"/>
  <c r="N12" i="4"/>
  <c r="R12" i="4" s="1"/>
  <c r="H16" i="4"/>
  <c r="Q299" i="4"/>
  <c r="M300" i="4"/>
  <c r="Y258" i="4"/>
  <c r="AB258" i="4" s="1"/>
  <c r="W418" i="4"/>
  <c r="X418" i="4" s="1"/>
  <c r="Y418" i="4" s="1"/>
  <c r="AB418" i="4" s="1"/>
  <c r="E220" i="4"/>
  <c r="F220" i="4" s="1"/>
  <c r="D221" i="4"/>
  <c r="AC338" i="4"/>
  <c r="N381" i="4"/>
  <c r="O380" i="4"/>
  <c r="P380" i="4" s="1"/>
  <c r="R300" i="4"/>
  <c r="U299" i="4"/>
  <c r="I16" i="4" s="1"/>
  <c r="S299" i="4"/>
  <c r="R180" i="4"/>
  <c r="U179" i="4"/>
  <c r="S179" i="4"/>
  <c r="W58" i="4"/>
  <c r="L15" i="4" s="1"/>
  <c r="E15" i="4"/>
  <c r="M380" i="4"/>
  <c r="Q379" i="4"/>
  <c r="H260" i="4"/>
  <c r="L259" i="4"/>
  <c r="W259" i="4" s="1"/>
  <c r="J259" i="4"/>
  <c r="N421" i="4"/>
  <c r="O420" i="4"/>
  <c r="P420" i="4" s="1"/>
  <c r="AC218" i="4"/>
  <c r="G259" i="4"/>
  <c r="V259" i="4" s="1"/>
  <c r="X259" i="4" s="1"/>
  <c r="Y259" i="4" s="1"/>
  <c r="AB259" i="4" s="1"/>
  <c r="C260" i="4"/>
  <c r="L99" i="4"/>
  <c r="W99" i="4" s="1"/>
  <c r="H100" i="4"/>
  <c r="J99" i="4"/>
  <c r="AC99" i="4" s="1"/>
  <c r="L419" i="4"/>
  <c r="W419" i="4" s="1"/>
  <c r="J419" i="4"/>
  <c r="AC419" i="4" s="1"/>
  <c r="H420" i="4"/>
  <c r="Q420" i="4"/>
  <c r="M421" i="4"/>
  <c r="V178" i="4"/>
  <c r="X178" i="4" s="1"/>
  <c r="Y178" i="4" s="1"/>
  <c r="AB178" i="4" s="1"/>
  <c r="L339" i="4"/>
  <c r="H340" i="4"/>
  <c r="J339" i="4"/>
  <c r="AC339" i="4" s="1"/>
  <c r="AC58" i="4"/>
  <c r="F15" i="4"/>
  <c r="O15" i="4" s="1"/>
  <c r="Y97" i="4"/>
  <c r="AB97" i="4" s="1"/>
  <c r="V138" i="4"/>
  <c r="X138" i="4" s="1"/>
  <c r="Y138" i="4" s="1"/>
  <c r="AB138" i="4" s="1"/>
  <c r="O102" i="4" l="1"/>
  <c r="P102" i="4" s="1"/>
  <c r="N103" i="4"/>
  <c r="D62" i="4"/>
  <c r="E61" i="4"/>
  <c r="F61" i="4" s="1"/>
  <c r="D302" i="4"/>
  <c r="E301" i="4"/>
  <c r="F301" i="4" s="1"/>
  <c r="G60" i="4"/>
  <c r="C61" i="4"/>
  <c r="W339" i="4"/>
  <c r="H421" i="4"/>
  <c r="J420" i="4"/>
  <c r="L420" i="4"/>
  <c r="J100" i="4"/>
  <c r="L100" i="4"/>
  <c r="H101" i="4"/>
  <c r="AC259" i="4"/>
  <c r="Q380" i="4"/>
  <c r="M381" i="4"/>
  <c r="R301" i="4"/>
  <c r="U300" i="4"/>
  <c r="S300" i="4"/>
  <c r="D222" i="4"/>
  <c r="E221" i="4"/>
  <c r="F221" i="4" s="1"/>
  <c r="Q300" i="4"/>
  <c r="M301" i="4"/>
  <c r="D263" i="4"/>
  <c r="E262" i="4"/>
  <c r="F262" i="4" s="1"/>
  <c r="W179" i="4"/>
  <c r="C142" i="4"/>
  <c r="AB56" i="4"/>
  <c r="N13" i="4"/>
  <c r="R13" i="4" s="1"/>
  <c r="R221" i="4"/>
  <c r="U220" i="4"/>
  <c r="S220" i="4"/>
  <c r="M261" i="4"/>
  <c r="Q260" i="4"/>
  <c r="V299" i="4"/>
  <c r="W59" i="4"/>
  <c r="E16" i="4"/>
  <c r="N303" i="4"/>
  <c r="O302" i="4"/>
  <c r="P302" i="4" s="1"/>
  <c r="X58" i="4"/>
  <c r="K15" i="4"/>
  <c r="R421" i="4"/>
  <c r="U420" i="4"/>
  <c r="S420" i="4"/>
  <c r="C221" i="4"/>
  <c r="G220" i="4"/>
  <c r="V220" i="4" s="1"/>
  <c r="O222" i="4"/>
  <c r="P222" i="4" s="1"/>
  <c r="N223" i="4"/>
  <c r="G340" i="4"/>
  <c r="C341" i="4"/>
  <c r="AC299" i="4"/>
  <c r="Q140" i="4"/>
  <c r="M141" i="4"/>
  <c r="R381" i="4"/>
  <c r="U380" i="4"/>
  <c r="S380" i="4"/>
  <c r="L340" i="4"/>
  <c r="H341" i="4"/>
  <c r="J340" i="4"/>
  <c r="Q340" i="4"/>
  <c r="M341" i="4"/>
  <c r="D102" i="4"/>
  <c r="E101" i="4"/>
  <c r="F101" i="4" s="1"/>
  <c r="S260" i="4"/>
  <c r="R261" i="4"/>
  <c r="U260" i="4"/>
  <c r="M62" i="4"/>
  <c r="Q61" i="4"/>
  <c r="D423" i="4"/>
  <c r="E422" i="4"/>
  <c r="F422" i="4" s="1"/>
  <c r="G300" i="4"/>
  <c r="V300" i="4" s="1"/>
  <c r="C301" i="4"/>
  <c r="Q220" i="4"/>
  <c r="M221" i="4"/>
  <c r="N183" i="4"/>
  <c r="O182" i="4"/>
  <c r="P182" i="4" s="1"/>
  <c r="R62" i="4"/>
  <c r="U61" i="4"/>
  <c r="S61" i="4"/>
  <c r="L380" i="4"/>
  <c r="W380" i="4" s="1"/>
  <c r="J380" i="4"/>
  <c r="AC380" i="4" s="1"/>
  <c r="H381" i="4"/>
  <c r="R141" i="4"/>
  <c r="U140" i="4"/>
  <c r="S140" i="4"/>
  <c r="N262" i="4"/>
  <c r="O261" i="4"/>
  <c r="P261" i="4" s="1"/>
  <c r="V339" i="4"/>
  <c r="X339" i="4" s="1"/>
  <c r="Y339" i="4" s="1"/>
  <c r="AB339" i="4" s="1"/>
  <c r="AC139" i="4"/>
  <c r="N342" i="4"/>
  <c r="O341" i="4"/>
  <c r="P341" i="4" s="1"/>
  <c r="V139" i="4"/>
  <c r="X139" i="4" s="1"/>
  <c r="Y139" i="4" s="1"/>
  <c r="AB139" i="4" s="1"/>
  <c r="S180" i="4"/>
  <c r="R181" i="4"/>
  <c r="U180" i="4"/>
  <c r="AC179" i="4"/>
  <c r="Y98" i="4"/>
  <c r="AB98" i="4" s="1"/>
  <c r="M422" i="4"/>
  <c r="C261" i="4"/>
  <c r="G260" i="4"/>
  <c r="V260" i="4" s="1"/>
  <c r="L260" i="4"/>
  <c r="W260" i="4" s="1"/>
  <c r="J260" i="4"/>
  <c r="H261" i="4"/>
  <c r="N382" i="4"/>
  <c r="O381" i="4"/>
  <c r="P381" i="4" s="1"/>
  <c r="G16" i="4"/>
  <c r="C421" i="4"/>
  <c r="G420" i="4"/>
  <c r="V420" i="4" s="1"/>
  <c r="O142" i="4"/>
  <c r="P142" i="4" s="1"/>
  <c r="N143" i="4"/>
  <c r="L180" i="4"/>
  <c r="W180" i="4" s="1"/>
  <c r="H181" i="4"/>
  <c r="J180" i="4"/>
  <c r="AC180" i="4" s="1"/>
  <c r="R341" i="4"/>
  <c r="U340" i="4"/>
  <c r="S340" i="4"/>
  <c r="N63" i="4"/>
  <c r="O62" i="4"/>
  <c r="P62" i="4" s="1"/>
  <c r="E341" i="4"/>
  <c r="F341" i="4" s="1"/>
  <c r="D342" i="4"/>
  <c r="V59" i="4"/>
  <c r="C16" i="4"/>
  <c r="AC59" i="4"/>
  <c r="F16" i="4"/>
  <c r="O16" i="4" s="1"/>
  <c r="G180" i="4"/>
  <c r="C181" i="4"/>
  <c r="J220" i="4"/>
  <c r="AC220" i="4" s="1"/>
  <c r="L220" i="4"/>
  <c r="W220" i="4" s="1"/>
  <c r="H221" i="4"/>
  <c r="W379" i="4"/>
  <c r="C101" i="4"/>
  <c r="G100" i="4"/>
  <c r="V379" i="4"/>
  <c r="X379" i="4" s="1"/>
  <c r="Y379" i="4" s="1"/>
  <c r="AB379" i="4" s="1"/>
  <c r="E182" i="4"/>
  <c r="F182" i="4" s="1"/>
  <c r="D183" i="4"/>
  <c r="H301" i="4"/>
  <c r="J300" i="4"/>
  <c r="AC300" i="4" s="1"/>
  <c r="L300" i="4"/>
  <c r="W300" i="4" s="1"/>
  <c r="J140" i="4"/>
  <c r="AC140" i="4" s="1"/>
  <c r="L140" i="4"/>
  <c r="W140" i="4" s="1"/>
  <c r="H141" i="4"/>
  <c r="Q100" i="4"/>
  <c r="M101" i="4"/>
  <c r="M181" i="4"/>
  <c r="Q180" i="4"/>
  <c r="O421" i="4"/>
  <c r="P421" i="4" s="1"/>
  <c r="Q421" i="4" s="1"/>
  <c r="N422" i="4"/>
  <c r="Y419" i="4"/>
  <c r="AB419" i="4" s="1"/>
  <c r="D383" i="4"/>
  <c r="E382" i="4"/>
  <c r="F382" i="4" s="1"/>
  <c r="H61" i="4"/>
  <c r="J60" i="4"/>
  <c r="D17" i="4"/>
  <c r="L60" i="4"/>
  <c r="D142" i="4"/>
  <c r="E141" i="4"/>
  <c r="F141" i="4" s="1"/>
  <c r="G141" i="4" s="1"/>
  <c r="R101" i="4"/>
  <c r="H18" i="4" s="1"/>
  <c r="U100" i="4"/>
  <c r="S100" i="4"/>
  <c r="J17" i="4" s="1"/>
  <c r="X179" i="4"/>
  <c r="Y179" i="4" s="1"/>
  <c r="AB179" i="4" s="1"/>
  <c r="W219" i="4"/>
  <c r="X219" i="4" s="1"/>
  <c r="Y219" i="4" s="1"/>
  <c r="AB219" i="4" s="1"/>
  <c r="I17" i="4"/>
  <c r="X99" i="4"/>
  <c r="Y99" i="4" s="1"/>
  <c r="AB99" i="4" s="1"/>
  <c r="G380" i="4"/>
  <c r="V380" i="4" s="1"/>
  <c r="X380" i="4" s="1"/>
  <c r="Y380" i="4" s="1"/>
  <c r="AB380" i="4" s="1"/>
  <c r="C381" i="4"/>
  <c r="Y57" i="4"/>
  <c r="M14" i="4"/>
  <c r="W299" i="4"/>
  <c r="D143" i="4" l="1"/>
  <c r="E142" i="4"/>
  <c r="F142" i="4" s="1"/>
  <c r="L61" i="4"/>
  <c r="H62" i="4"/>
  <c r="D18" i="4"/>
  <c r="J61" i="4"/>
  <c r="O422" i="4"/>
  <c r="P422" i="4" s="1"/>
  <c r="N423" i="4"/>
  <c r="Q101" i="4"/>
  <c r="M102" i="4"/>
  <c r="D184" i="4"/>
  <c r="E183" i="4"/>
  <c r="F183" i="4" s="1"/>
  <c r="G101" i="4"/>
  <c r="V101" i="4" s="1"/>
  <c r="C102" i="4"/>
  <c r="C422" i="4"/>
  <c r="G421" i="4"/>
  <c r="V421" i="4" s="1"/>
  <c r="H262" i="4"/>
  <c r="L261" i="4"/>
  <c r="J261" i="4"/>
  <c r="G261" i="4"/>
  <c r="C262" i="4"/>
  <c r="Q221" i="4"/>
  <c r="M222" i="4"/>
  <c r="D103" i="4"/>
  <c r="E102" i="4"/>
  <c r="F102" i="4" s="1"/>
  <c r="J341" i="4"/>
  <c r="L341" i="4"/>
  <c r="H342" i="4"/>
  <c r="U381" i="4"/>
  <c r="R382" i="4"/>
  <c r="S381" i="4"/>
  <c r="C342" i="4"/>
  <c r="G341" i="4"/>
  <c r="X220" i="4"/>
  <c r="Y220" i="4" s="1"/>
  <c r="AB220" i="4" s="1"/>
  <c r="R422" i="4"/>
  <c r="U421" i="4"/>
  <c r="S421" i="4"/>
  <c r="X299" i="4"/>
  <c r="Y299" i="4" s="1"/>
  <c r="AB299" i="4" s="1"/>
  <c r="S301" i="4"/>
  <c r="R302" i="4"/>
  <c r="U301" i="4"/>
  <c r="H102" i="4"/>
  <c r="J101" i="4"/>
  <c r="L101" i="4"/>
  <c r="AC420" i="4"/>
  <c r="V60" i="4"/>
  <c r="C17" i="4"/>
  <c r="AB57" i="4"/>
  <c r="N14" i="4"/>
  <c r="R14" i="4" s="1"/>
  <c r="W60" i="4"/>
  <c r="E17" i="4"/>
  <c r="G181" i="4"/>
  <c r="C182" i="4"/>
  <c r="R342" i="4"/>
  <c r="U341" i="4"/>
  <c r="S341" i="4"/>
  <c r="N144" i="4"/>
  <c r="O143" i="4"/>
  <c r="P143" i="4" s="1"/>
  <c r="AC260" i="4"/>
  <c r="R63" i="4"/>
  <c r="U62" i="4"/>
  <c r="S62" i="4"/>
  <c r="E423" i="4"/>
  <c r="F423" i="4" s="1"/>
  <c r="D424" i="4"/>
  <c r="R262" i="4"/>
  <c r="U261" i="4"/>
  <c r="S261" i="4"/>
  <c r="Q341" i="4"/>
  <c r="M342" i="4"/>
  <c r="W340" i="4"/>
  <c r="Q141" i="4"/>
  <c r="M142" i="4"/>
  <c r="V340" i="4"/>
  <c r="G221" i="4"/>
  <c r="V221" i="4" s="1"/>
  <c r="C222" i="4"/>
  <c r="N304" i="4"/>
  <c r="O303" i="4"/>
  <c r="P303" i="4" s="1"/>
  <c r="G17" i="4"/>
  <c r="G142" i="4"/>
  <c r="C143" i="4"/>
  <c r="D264" i="4"/>
  <c r="E263" i="4"/>
  <c r="F263" i="4" s="1"/>
  <c r="D223" i="4"/>
  <c r="E222" i="4"/>
  <c r="F222" i="4" s="1"/>
  <c r="Q381" i="4"/>
  <c r="M382" i="4"/>
  <c r="W100" i="4"/>
  <c r="J421" i="4"/>
  <c r="AC421" i="4" s="1"/>
  <c r="L421" i="4"/>
  <c r="W421" i="4" s="1"/>
  <c r="H422" i="4"/>
  <c r="E62" i="4"/>
  <c r="F62" i="4" s="1"/>
  <c r="D63" i="4"/>
  <c r="D384" i="4"/>
  <c r="E383" i="4"/>
  <c r="F383" i="4" s="1"/>
  <c r="H142" i="4"/>
  <c r="J141" i="4"/>
  <c r="L141" i="4"/>
  <c r="H222" i="4"/>
  <c r="J221" i="4"/>
  <c r="L221" i="4"/>
  <c r="V180" i="4"/>
  <c r="X180" i="4" s="1"/>
  <c r="Y180" i="4" s="1"/>
  <c r="AB180" i="4" s="1"/>
  <c r="X59" i="4"/>
  <c r="K16" i="4"/>
  <c r="N64" i="4"/>
  <c r="O63" i="4"/>
  <c r="P63" i="4" s="1"/>
  <c r="Q422" i="4"/>
  <c r="M423" i="4"/>
  <c r="R182" i="4"/>
  <c r="U181" i="4"/>
  <c r="S181" i="4"/>
  <c r="O342" i="4"/>
  <c r="P342" i="4" s="1"/>
  <c r="N343" i="4"/>
  <c r="O262" i="4"/>
  <c r="P262" i="4" s="1"/>
  <c r="N263" i="4"/>
  <c r="R142" i="4"/>
  <c r="U141" i="4"/>
  <c r="S141" i="4"/>
  <c r="G301" i="4"/>
  <c r="C302" i="4"/>
  <c r="N224" i="4"/>
  <c r="O223" i="4"/>
  <c r="P223" i="4" s="1"/>
  <c r="S221" i="4"/>
  <c r="R222" i="4"/>
  <c r="U221" i="4"/>
  <c r="M302" i="4"/>
  <c r="Q301" i="4"/>
  <c r="AC100" i="4"/>
  <c r="E302" i="4"/>
  <c r="F302" i="4" s="1"/>
  <c r="D303" i="4"/>
  <c r="N104" i="4"/>
  <c r="O103" i="4"/>
  <c r="P103" i="4" s="1"/>
  <c r="C382" i="4"/>
  <c r="G381" i="4"/>
  <c r="V381" i="4" s="1"/>
  <c r="S101" i="4"/>
  <c r="J18" i="4" s="1"/>
  <c r="R102" i="4"/>
  <c r="U101" i="4"/>
  <c r="F17" i="4"/>
  <c r="O17" i="4" s="1"/>
  <c r="AC60" i="4"/>
  <c r="Q181" i="4"/>
  <c r="M182" i="4"/>
  <c r="L301" i="4"/>
  <c r="W301" i="4" s="1"/>
  <c r="H302" i="4"/>
  <c r="J301" i="4"/>
  <c r="AC301" i="4" s="1"/>
  <c r="V100" i="4"/>
  <c r="X100" i="4" s="1"/>
  <c r="Y100" i="4" s="1"/>
  <c r="AB100" i="4" s="1"/>
  <c r="D343" i="4"/>
  <c r="E342" i="4"/>
  <c r="F342" i="4" s="1"/>
  <c r="L181" i="4"/>
  <c r="W181" i="4" s="1"/>
  <c r="H182" i="4"/>
  <c r="J181" i="4"/>
  <c r="AC181" i="4" s="1"/>
  <c r="O382" i="4"/>
  <c r="P382" i="4" s="1"/>
  <c r="N383" i="4"/>
  <c r="X260" i="4"/>
  <c r="Y260" i="4" s="1"/>
  <c r="AB260" i="4" s="1"/>
  <c r="J381" i="4"/>
  <c r="AC381" i="4" s="1"/>
  <c r="L381" i="4"/>
  <c r="W381" i="4" s="1"/>
  <c r="H382" i="4"/>
  <c r="I18" i="4"/>
  <c r="O183" i="4"/>
  <c r="P183" i="4" s="1"/>
  <c r="N184" i="4"/>
  <c r="X300" i="4"/>
  <c r="Y300" i="4" s="1"/>
  <c r="AB300" i="4" s="1"/>
  <c r="Q62" i="4"/>
  <c r="M63" i="4"/>
  <c r="AC340" i="4"/>
  <c r="Y58" i="4"/>
  <c r="M15" i="4"/>
  <c r="L16" i="4"/>
  <c r="Q261" i="4"/>
  <c r="M262" i="4"/>
  <c r="W420" i="4"/>
  <c r="X420" i="4" s="1"/>
  <c r="Y420" i="4" s="1"/>
  <c r="AB420" i="4" s="1"/>
  <c r="G61" i="4"/>
  <c r="C62" i="4"/>
  <c r="V140" i="4"/>
  <c r="X140" i="4" s="1"/>
  <c r="Y140" i="4" s="1"/>
  <c r="AB140" i="4" s="1"/>
  <c r="V61" i="4" l="1"/>
  <c r="C18" i="4"/>
  <c r="M263" i="4"/>
  <c r="Q262" i="4"/>
  <c r="H383" i="4"/>
  <c r="L382" i="4"/>
  <c r="J382" i="4"/>
  <c r="N384" i="4"/>
  <c r="O383" i="4"/>
  <c r="P383" i="4" s="1"/>
  <c r="J182" i="4"/>
  <c r="L182" i="4"/>
  <c r="H183" i="4"/>
  <c r="Q182" i="4"/>
  <c r="M183" i="4"/>
  <c r="G382" i="4"/>
  <c r="C383" i="4"/>
  <c r="N225" i="4"/>
  <c r="O224" i="4"/>
  <c r="P224" i="4" s="1"/>
  <c r="O263" i="4"/>
  <c r="P263" i="4" s="1"/>
  <c r="N264" i="4"/>
  <c r="Y59" i="4"/>
  <c r="M16" i="4"/>
  <c r="L222" i="4"/>
  <c r="H223" i="4"/>
  <c r="J222" i="4"/>
  <c r="AC222" i="4" s="1"/>
  <c r="H423" i="4"/>
  <c r="L422" i="4"/>
  <c r="J422" i="4"/>
  <c r="Q382" i="4"/>
  <c r="M383" i="4"/>
  <c r="AC101" i="4"/>
  <c r="R423" i="4"/>
  <c r="U422" i="4"/>
  <c r="S422" i="4"/>
  <c r="W341" i="4"/>
  <c r="M223" i="4"/>
  <c r="Q222" i="4"/>
  <c r="AC261" i="4"/>
  <c r="G422" i="4"/>
  <c r="V422" i="4" s="1"/>
  <c r="C423" i="4"/>
  <c r="D185" i="4"/>
  <c r="E184" i="4"/>
  <c r="F184" i="4" s="1"/>
  <c r="W61" i="4"/>
  <c r="E18" i="4"/>
  <c r="AB58" i="4"/>
  <c r="N15" i="4"/>
  <c r="R15" i="4" s="1"/>
  <c r="C63" i="4"/>
  <c r="G62" i="4"/>
  <c r="O184" i="4"/>
  <c r="P184" i="4" s="1"/>
  <c r="N185" i="4"/>
  <c r="R103" i="4"/>
  <c r="U102" i="4"/>
  <c r="S102" i="4"/>
  <c r="J19" i="4" s="1"/>
  <c r="R223" i="4"/>
  <c r="U222" i="4"/>
  <c r="S222" i="4"/>
  <c r="G18" i="4"/>
  <c r="W141" i="4"/>
  <c r="E384" i="4"/>
  <c r="F384" i="4" s="1"/>
  <c r="D385" i="4"/>
  <c r="D265" i="4"/>
  <c r="E264" i="4"/>
  <c r="F264" i="4" s="1"/>
  <c r="X340" i="4"/>
  <c r="Y340" i="4" s="1"/>
  <c r="AB340" i="4" s="1"/>
  <c r="Q342" i="4"/>
  <c r="M343" i="4"/>
  <c r="R263" i="4"/>
  <c r="U262" i="4"/>
  <c r="S262" i="4"/>
  <c r="H19" i="4"/>
  <c r="R343" i="4"/>
  <c r="U342" i="4"/>
  <c r="S342" i="4"/>
  <c r="L17" i="4"/>
  <c r="K17" i="4"/>
  <c r="X60" i="4"/>
  <c r="L102" i="4"/>
  <c r="W102" i="4" s="1"/>
  <c r="H103" i="4"/>
  <c r="J102" i="4"/>
  <c r="U382" i="4"/>
  <c r="R383" i="4"/>
  <c r="S382" i="4"/>
  <c r="AC341" i="4"/>
  <c r="W261" i="4"/>
  <c r="G102" i="4"/>
  <c r="C103" i="4"/>
  <c r="M103" i="4"/>
  <c r="Q102" i="4"/>
  <c r="G19" i="4" s="1"/>
  <c r="AC61" i="4"/>
  <c r="F18" i="4"/>
  <c r="O18" i="4" s="1"/>
  <c r="Q63" i="4"/>
  <c r="M64" i="4"/>
  <c r="L302" i="4"/>
  <c r="H303" i="4"/>
  <c r="J302" i="4"/>
  <c r="N105" i="4"/>
  <c r="O104" i="4"/>
  <c r="P104" i="4" s="1"/>
  <c r="G302" i="4"/>
  <c r="V302" i="4" s="1"/>
  <c r="C303" i="4"/>
  <c r="O343" i="4"/>
  <c r="P343" i="4" s="1"/>
  <c r="N344" i="4"/>
  <c r="R183" i="4"/>
  <c r="U182" i="4"/>
  <c r="S182" i="4"/>
  <c r="O64" i="4"/>
  <c r="P64" i="4" s="1"/>
  <c r="N65" i="4"/>
  <c r="W221" i="4"/>
  <c r="X221" i="4" s="1"/>
  <c r="Y221" i="4" s="1"/>
  <c r="AB221" i="4" s="1"/>
  <c r="AC141" i="4"/>
  <c r="D64" i="4"/>
  <c r="E63" i="4"/>
  <c r="F63" i="4" s="1"/>
  <c r="C144" i="4"/>
  <c r="O304" i="4"/>
  <c r="P304" i="4" s="1"/>
  <c r="N305" i="4"/>
  <c r="M143" i="4"/>
  <c r="Q142" i="4"/>
  <c r="E424" i="4"/>
  <c r="F424" i="4" s="1"/>
  <c r="D425" i="4"/>
  <c r="N145" i="4"/>
  <c r="O144" i="4"/>
  <c r="P144" i="4" s="1"/>
  <c r="C183" i="4"/>
  <c r="G182" i="4"/>
  <c r="V182" i="4" s="1"/>
  <c r="V341" i="4"/>
  <c r="X341" i="4" s="1"/>
  <c r="Y341" i="4" s="1"/>
  <c r="AB341" i="4" s="1"/>
  <c r="C263" i="4"/>
  <c r="G262" i="4"/>
  <c r="V262" i="4" s="1"/>
  <c r="X262" i="4" s="1"/>
  <c r="J262" i="4"/>
  <c r="AC262" i="4" s="1"/>
  <c r="L262" i="4"/>
  <c r="W262" i="4" s="1"/>
  <c r="H263" i="4"/>
  <c r="X101" i="4"/>
  <c r="Y101" i="4" s="1"/>
  <c r="AB101" i="4" s="1"/>
  <c r="E143" i="4"/>
  <c r="F143" i="4" s="1"/>
  <c r="G143" i="4" s="1"/>
  <c r="D144" i="4"/>
  <c r="D344" i="4"/>
  <c r="E343" i="4"/>
  <c r="F343" i="4" s="1"/>
  <c r="X381" i="4"/>
  <c r="Y381" i="4" s="1"/>
  <c r="AB381" i="4" s="1"/>
  <c r="E303" i="4"/>
  <c r="F303" i="4" s="1"/>
  <c r="D304" i="4"/>
  <c r="Q302" i="4"/>
  <c r="M303" i="4"/>
  <c r="V301" i="4"/>
  <c r="X301" i="4" s="1"/>
  <c r="Y301" i="4" s="1"/>
  <c r="AB301" i="4" s="1"/>
  <c r="S142" i="4"/>
  <c r="R143" i="4"/>
  <c r="U142" i="4"/>
  <c r="I19" i="4" s="1"/>
  <c r="M424" i="4"/>
  <c r="Q423" i="4"/>
  <c r="AC221" i="4"/>
  <c r="L142" i="4"/>
  <c r="W142" i="4" s="1"/>
  <c r="H143" i="4"/>
  <c r="J142" i="4"/>
  <c r="AC142" i="4" s="1"/>
  <c r="E223" i="4"/>
  <c r="F223" i="4" s="1"/>
  <c r="D224" i="4"/>
  <c r="G222" i="4"/>
  <c r="V222" i="4" s="1"/>
  <c r="C223" i="4"/>
  <c r="R64" i="4"/>
  <c r="U63" i="4"/>
  <c r="H20" i="4"/>
  <c r="S63" i="4"/>
  <c r="V181" i="4"/>
  <c r="X181" i="4" s="1"/>
  <c r="Y181" i="4" s="1"/>
  <c r="AB181" i="4" s="1"/>
  <c r="W101" i="4"/>
  <c r="R303" i="4"/>
  <c r="U302" i="4"/>
  <c r="S302" i="4"/>
  <c r="G342" i="4"/>
  <c r="V342" i="4" s="1"/>
  <c r="C343" i="4"/>
  <c r="H343" i="4"/>
  <c r="J342" i="4"/>
  <c r="AC342" i="4" s="1"/>
  <c r="L342" i="4"/>
  <c r="W342" i="4" s="1"/>
  <c r="E103" i="4"/>
  <c r="F103" i="4" s="1"/>
  <c r="D104" i="4"/>
  <c r="V261" i="4"/>
  <c r="X261" i="4" s="1"/>
  <c r="Y261" i="4" s="1"/>
  <c r="AB261" i="4" s="1"/>
  <c r="X421" i="4"/>
  <c r="Y421" i="4" s="1"/>
  <c r="AB421" i="4" s="1"/>
  <c r="N424" i="4"/>
  <c r="O423" i="4"/>
  <c r="P423" i="4" s="1"/>
  <c r="L62" i="4"/>
  <c r="J62" i="4"/>
  <c r="D19" i="4"/>
  <c r="H63" i="4"/>
  <c r="V141" i="4"/>
  <c r="X141" i="4" s="1"/>
  <c r="Y141" i="4" s="1"/>
  <c r="AB141" i="4" s="1"/>
  <c r="V143" i="4" l="1"/>
  <c r="R65" i="4"/>
  <c r="U64" i="4"/>
  <c r="S64" i="4"/>
  <c r="E224" i="4"/>
  <c r="F224" i="4" s="1"/>
  <c r="D225" i="4"/>
  <c r="Q303" i="4"/>
  <c r="M304" i="4"/>
  <c r="E144" i="4"/>
  <c r="F144" i="4" s="1"/>
  <c r="D145" i="4"/>
  <c r="O145" i="4"/>
  <c r="P145" i="4" s="1"/>
  <c r="N146" i="4"/>
  <c r="H64" i="4"/>
  <c r="J63" i="4"/>
  <c r="L63" i="4"/>
  <c r="D20" i="4"/>
  <c r="E104" i="4"/>
  <c r="F104" i="4" s="1"/>
  <c r="D105" i="4"/>
  <c r="L343" i="4"/>
  <c r="H344" i="4"/>
  <c r="J343" i="4"/>
  <c r="G223" i="4"/>
  <c r="C224" i="4"/>
  <c r="R144" i="4"/>
  <c r="U143" i="4"/>
  <c r="S143" i="4"/>
  <c r="X182" i="4"/>
  <c r="Y182" i="4" s="1"/>
  <c r="AB182" i="4" s="1"/>
  <c r="Q143" i="4"/>
  <c r="M144" i="4"/>
  <c r="C304" i="4"/>
  <c r="G303" i="4"/>
  <c r="V303" i="4" s="1"/>
  <c r="AC302" i="4"/>
  <c r="Q103" i="4"/>
  <c r="M104" i="4"/>
  <c r="AC102" i="4"/>
  <c r="R344" i="4"/>
  <c r="U343" i="4"/>
  <c r="S343" i="4"/>
  <c r="R264" i="4"/>
  <c r="U263" i="4"/>
  <c r="S263" i="4"/>
  <c r="R224" i="4"/>
  <c r="U223" i="4"/>
  <c r="S223" i="4"/>
  <c r="N186" i="4"/>
  <c r="O185" i="4"/>
  <c r="P185" i="4" s="1"/>
  <c r="AC422" i="4"/>
  <c r="L223" i="4"/>
  <c r="W223" i="4" s="1"/>
  <c r="H224" i="4"/>
  <c r="J223" i="4"/>
  <c r="AC223" i="4" s="1"/>
  <c r="N265" i="4"/>
  <c r="O264" i="4"/>
  <c r="P264" i="4" s="1"/>
  <c r="C384" i="4"/>
  <c r="G383" i="4"/>
  <c r="H184" i="4"/>
  <c r="J183" i="4"/>
  <c r="L183" i="4"/>
  <c r="N385" i="4"/>
  <c r="O384" i="4"/>
  <c r="P384" i="4" s="1"/>
  <c r="X222" i="4"/>
  <c r="Y222" i="4" s="1"/>
  <c r="AB222" i="4" s="1"/>
  <c r="D305" i="4"/>
  <c r="E304" i="4"/>
  <c r="F304" i="4" s="1"/>
  <c r="Y262" i="4"/>
  <c r="AB262" i="4" s="1"/>
  <c r="E425" i="4"/>
  <c r="F425" i="4" s="1"/>
  <c r="D426" i="4"/>
  <c r="O305" i="4"/>
  <c r="P305" i="4" s="1"/>
  <c r="N306" i="4"/>
  <c r="X302" i="4"/>
  <c r="Y302" i="4" s="1"/>
  <c r="AB302" i="4" s="1"/>
  <c r="G103" i="4"/>
  <c r="V103" i="4" s="1"/>
  <c r="C104" i="4"/>
  <c r="L103" i="4"/>
  <c r="H104" i="4"/>
  <c r="J103" i="4"/>
  <c r="M344" i="4"/>
  <c r="Q343" i="4"/>
  <c r="E265" i="4"/>
  <c r="F265" i="4" s="1"/>
  <c r="D266" i="4"/>
  <c r="E185" i="4"/>
  <c r="F185" i="4" s="1"/>
  <c r="D186" i="4"/>
  <c r="W422" i="4"/>
  <c r="W222" i="4"/>
  <c r="V382" i="4"/>
  <c r="X382" i="4" s="1"/>
  <c r="Y382" i="4" s="1"/>
  <c r="AB382" i="4" s="1"/>
  <c r="W182" i="4"/>
  <c r="AC382" i="4"/>
  <c r="Q263" i="4"/>
  <c r="M264" i="4"/>
  <c r="N425" i="4"/>
  <c r="O424" i="4"/>
  <c r="P424" i="4" s="1"/>
  <c r="G343" i="4"/>
  <c r="V343" i="4" s="1"/>
  <c r="C344" i="4"/>
  <c r="R304" i="4"/>
  <c r="U303" i="4"/>
  <c r="S303" i="4"/>
  <c r="E344" i="4"/>
  <c r="F344" i="4" s="1"/>
  <c r="D345" i="4"/>
  <c r="G183" i="4"/>
  <c r="C184" i="4"/>
  <c r="N66" i="4"/>
  <c r="O65" i="4"/>
  <c r="P65" i="4" s="1"/>
  <c r="R184" i="4"/>
  <c r="U183" i="4"/>
  <c r="S183" i="4"/>
  <c r="J303" i="4"/>
  <c r="AC303" i="4" s="1"/>
  <c r="L303" i="4"/>
  <c r="W303" i="4" s="1"/>
  <c r="H304" i="4"/>
  <c r="AC62" i="4"/>
  <c r="F19" i="4"/>
  <c r="O19" i="4" s="1"/>
  <c r="X342" i="4"/>
  <c r="Y342" i="4" s="1"/>
  <c r="AB342" i="4" s="1"/>
  <c r="V142" i="4"/>
  <c r="X142" i="4" s="1"/>
  <c r="Y142" i="4" s="1"/>
  <c r="AB142" i="4" s="1"/>
  <c r="L143" i="4"/>
  <c r="W143" i="4" s="1"/>
  <c r="H144" i="4"/>
  <c r="J143" i="4"/>
  <c r="AC143" i="4" s="1"/>
  <c r="Q424" i="4"/>
  <c r="M425" i="4"/>
  <c r="H264" i="4"/>
  <c r="L263" i="4"/>
  <c r="J263" i="4"/>
  <c r="AC263" i="4" s="1"/>
  <c r="G263" i="4"/>
  <c r="V263" i="4" s="1"/>
  <c r="C264" i="4"/>
  <c r="D65" i="4"/>
  <c r="E64" i="4"/>
  <c r="F64" i="4" s="1"/>
  <c r="N345" i="4"/>
  <c r="O344" i="4"/>
  <c r="P344" i="4" s="1"/>
  <c r="W302" i="4"/>
  <c r="V102" i="4"/>
  <c r="X102" i="4" s="1"/>
  <c r="Y102" i="4" s="1"/>
  <c r="AB102" i="4" s="1"/>
  <c r="U383" i="4"/>
  <c r="R384" i="4"/>
  <c r="S383" i="4"/>
  <c r="E385" i="4"/>
  <c r="F385" i="4" s="1"/>
  <c r="D386" i="4"/>
  <c r="C19" i="4"/>
  <c r="V62" i="4"/>
  <c r="C424" i="4"/>
  <c r="G423" i="4"/>
  <c r="V423" i="4" s="1"/>
  <c r="Q223" i="4"/>
  <c r="M224" i="4"/>
  <c r="R424" i="4"/>
  <c r="U423" i="4"/>
  <c r="S423" i="4"/>
  <c r="M384" i="4"/>
  <c r="Q383" i="4"/>
  <c r="L423" i="4"/>
  <c r="W423" i="4" s="1"/>
  <c r="J423" i="4"/>
  <c r="AC423" i="4" s="1"/>
  <c r="H424" i="4"/>
  <c r="Q183" i="4"/>
  <c r="M184" i="4"/>
  <c r="AC182" i="4"/>
  <c r="W382" i="4"/>
  <c r="W62" i="4"/>
  <c r="L19" i="4" s="1"/>
  <c r="E19" i="4"/>
  <c r="C145" i="4"/>
  <c r="G144" i="4"/>
  <c r="O105" i="4"/>
  <c r="P105" i="4" s="1"/>
  <c r="N106" i="4"/>
  <c r="M65" i="4"/>
  <c r="Q64" i="4"/>
  <c r="Y60" i="4"/>
  <c r="M17" i="4"/>
  <c r="R104" i="4"/>
  <c r="H21" i="4" s="1"/>
  <c r="U103" i="4"/>
  <c r="I20" i="4" s="1"/>
  <c r="S103" i="4"/>
  <c r="J20" i="4" s="1"/>
  <c r="C64" i="4"/>
  <c r="G63" i="4"/>
  <c r="L18" i="4"/>
  <c r="X422" i="4"/>
  <c r="Y422" i="4" s="1"/>
  <c r="AB422" i="4" s="1"/>
  <c r="AB59" i="4"/>
  <c r="N16" i="4"/>
  <c r="R16" i="4" s="1"/>
  <c r="O225" i="4"/>
  <c r="P225" i="4" s="1"/>
  <c r="N226" i="4"/>
  <c r="L383" i="4"/>
  <c r="W383" i="4" s="1"/>
  <c r="J383" i="4"/>
  <c r="AC383" i="4" s="1"/>
  <c r="H384" i="4"/>
  <c r="X61" i="4"/>
  <c r="K18" i="4"/>
  <c r="AB60" i="4" l="1"/>
  <c r="N17" i="4"/>
  <c r="R17" i="4" s="1"/>
  <c r="R425" i="4"/>
  <c r="U424" i="4"/>
  <c r="S424" i="4"/>
  <c r="M265" i="4"/>
  <c r="Q264" i="4"/>
  <c r="H385" i="4"/>
  <c r="L384" i="4"/>
  <c r="W384" i="4" s="1"/>
  <c r="J384" i="4"/>
  <c r="H425" i="4"/>
  <c r="J424" i="4"/>
  <c r="L424" i="4"/>
  <c r="W424" i="4" s="1"/>
  <c r="Q384" i="4"/>
  <c r="M385" i="4"/>
  <c r="Q224" i="4"/>
  <c r="M225" i="4"/>
  <c r="X62" i="4"/>
  <c r="K19" i="4"/>
  <c r="E65" i="4"/>
  <c r="F65" i="4" s="1"/>
  <c r="D66" i="4"/>
  <c r="W263" i="4"/>
  <c r="H305" i="4"/>
  <c r="J304" i="4"/>
  <c r="L304" i="4"/>
  <c r="G184" i="4"/>
  <c r="C185" i="4"/>
  <c r="E266" i="4"/>
  <c r="F266" i="4" s="1"/>
  <c r="D267" i="4"/>
  <c r="AC103" i="4"/>
  <c r="D427" i="4"/>
  <c r="E426" i="4"/>
  <c r="F426" i="4" s="1"/>
  <c r="D306" i="4"/>
  <c r="E305" i="4"/>
  <c r="F305" i="4" s="1"/>
  <c r="W183" i="4"/>
  <c r="C385" i="4"/>
  <c r="G384" i="4"/>
  <c r="V384" i="4" s="1"/>
  <c r="X384" i="4" s="1"/>
  <c r="Y384" i="4" s="1"/>
  <c r="AB384" i="4" s="1"/>
  <c r="J224" i="4"/>
  <c r="L224" i="4"/>
  <c r="W224" i="4" s="1"/>
  <c r="H225" i="4"/>
  <c r="N187" i="4"/>
  <c r="O186" i="4"/>
  <c r="P186" i="4" s="1"/>
  <c r="G304" i="4"/>
  <c r="V304" i="4" s="1"/>
  <c r="C305" i="4"/>
  <c r="V223" i="4"/>
  <c r="X223" i="4" s="1"/>
  <c r="Y223" i="4" s="1"/>
  <c r="AB223" i="4" s="1"/>
  <c r="W343" i="4"/>
  <c r="X343" i="4" s="1"/>
  <c r="Y343" i="4" s="1"/>
  <c r="AB343" i="4" s="1"/>
  <c r="W63" i="4"/>
  <c r="E20" i="4"/>
  <c r="Y61" i="4"/>
  <c r="M18" i="4"/>
  <c r="V63" i="4"/>
  <c r="C20" i="4"/>
  <c r="C146" i="4"/>
  <c r="R385" i="4"/>
  <c r="U384" i="4"/>
  <c r="S384" i="4"/>
  <c r="C265" i="4"/>
  <c r="G264" i="4"/>
  <c r="V264" i="4" s="1"/>
  <c r="L264" i="4"/>
  <c r="H265" i="4"/>
  <c r="J264" i="4"/>
  <c r="J144" i="4"/>
  <c r="AC144" i="4" s="1"/>
  <c r="L144" i="4"/>
  <c r="H145" i="4"/>
  <c r="S184" i="4"/>
  <c r="R185" i="4"/>
  <c r="U184" i="4"/>
  <c r="V183" i="4"/>
  <c r="X183" i="4" s="1"/>
  <c r="Y183" i="4" s="1"/>
  <c r="AB183" i="4" s="1"/>
  <c r="J104" i="4"/>
  <c r="L104" i="4"/>
  <c r="W104" i="4" s="1"/>
  <c r="H105" i="4"/>
  <c r="AC183" i="4"/>
  <c r="R345" i="4"/>
  <c r="U344" i="4"/>
  <c r="S344" i="4"/>
  <c r="G20" i="4"/>
  <c r="Q144" i="4"/>
  <c r="V144" i="4" s="1"/>
  <c r="M145" i="4"/>
  <c r="D106" i="4"/>
  <c r="E105" i="4"/>
  <c r="F105" i="4" s="1"/>
  <c r="AC63" i="4"/>
  <c r="F20" i="4"/>
  <c r="O20" i="4" s="1"/>
  <c r="D146" i="4"/>
  <c r="E145" i="4"/>
  <c r="F145" i="4" s="1"/>
  <c r="G145" i="4" s="1"/>
  <c r="D226" i="4"/>
  <c r="E225" i="4"/>
  <c r="F225" i="4" s="1"/>
  <c r="R105" i="4"/>
  <c r="H22" i="4" s="1"/>
  <c r="U104" i="4"/>
  <c r="I21" i="4" s="1"/>
  <c r="S104" i="4"/>
  <c r="J21" i="4" s="1"/>
  <c r="Q65" i="4"/>
  <c r="M66" i="4"/>
  <c r="G64" i="4"/>
  <c r="C65" i="4"/>
  <c r="O106" i="4"/>
  <c r="P106" i="4" s="1"/>
  <c r="N107" i="4"/>
  <c r="M185" i="4"/>
  <c r="Q184" i="4"/>
  <c r="X423" i="4"/>
  <c r="Y423" i="4" s="1"/>
  <c r="AB423" i="4" s="1"/>
  <c r="D387" i="4"/>
  <c r="E386" i="4"/>
  <c r="F386" i="4" s="1"/>
  <c r="N346" i="4"/>
  <c r="O345" i="4"/>
  <c r="P345" i="4" s="1"/>
  <c r="X263" i="4"/>
  <c r="Y263" i="4" s="1"/>
  <c r="AB263" i="4" s="1"/>
  <c r="M426" i="4"/>
  <c r="E345" i="4"/>
  <c r="F345" i="4" s="1"/>
  <c r="D346" i="4"/>
  <c r="R305" i="4"/>
  <c r="U304" i="4"/>
  <c r="S304" i="4"/>
  <c r="N426" i="4"/>
  <c r="O425" i="4"/>
  <c r="P425" i="4" s="1"/>
  <c r="Q425" i="4" s="1"/>
  <c r="E186" i="4"/>
  <c r="F186" i="4" s="1"/>
  <c r="D187" i="4"/>
  <c r="W103" i="4"/>
  <c r="X103" i="4" s="1"/>
  <c r="Y103" i="4" s="1"/>
  <c r="AB103" i="4" s="1"/>
  <c r="N307" i="4"/>
  <c r="O306" i="4"/>
  <c r="P306" i="4" s="1"/>
  <c r="L184" i="4"/>
  <c r="W184" i="4" s="1"/>
  <c r="H185" i="4"/>
  <c r="J184" i="4"/>
  <c r="AC184" i="4" s="1"/>
  <c r="N266" i="4"/>
  <c r="O265" i="4"/>
  <c r="P265" i="4" s="1"/>
  <c r="R265" i="4"/>
  <c r="U264" i="4"/>
  <c r="S264" i="4"/>
  <c r="R145" i="4"/>
  <c r="U144" i="4"/>
  <c r="S144" i="4"/>
  <c r="AC343" i="4"/>
  <c r="L64" i="4"/>
  <c r="H65" i="4"/>
  <c r="J64" i="4"/>
  <c r="D21" i="4"/>
  <c r="R66" i="4"/>
  <c r="U65" i="4"/>
  <c r="S65" i="4"/>
  <c r="O226" i="4"/>
  <c r="P226" i="4" s="1"/>
  <c r="N227" i="4"/>
  <c r="G424" i="4"/>
  <c r="V424" i="4" s="1"/>
  <c r="C425" i="4"/>
  <c r="N67" i="4"/>
  <c r="O66" i="4"/>
  <c r="P66" i="4" s="1"/>
  <c r="G344" i="4"/>
  <c r="V344" i="4" s="1"/>
  <c r="C345" i="4"/>
  <c r="Q344" i="4"/>
  <c r="M345" i="4"/>
  <c r="C105" i="4"/>
  <c r="G104" i="4"/>
  <c r="V104" i="4" s="1"/>
  <c r="X104" i="4" s="1"/>
  <c r="N386" i="4"/>
  <c r="O385" i="4"/>
  <c r="P385" i="4" s="1"/>
  <c r="V383" i="4"/>
  <c r="X383" i="4" s="1"/>
  <c r="Y383" i="4" s="1"/>
  <c r="AB383" i="4" s="1"/>
  <c r="R225" i="4"/>
  <c r="U224" i="4"/>
  <c r="S224" i="4"/>
  <c r="Q104" i="4"/>
  <c r="G21" i="4" s="1"/>
  <c r="M105" i="4"/>
  <c r="X303" i="4"/>
  <c r="Y303" i="4" s="1"/>
  <c r="AB303" i="4" s="1"/>
  <c r="C225" i="4"/>
  <c r="G224" i="4"/>
  <c r="V224" i="4" s="1"/>
  <c r="L344" i="4"/>
  <c r="W344" i="4" s="1"/>
  <c r="H345" i="4"/>
  <c r="J344" i="4"/>
  <c r="AC344" i="4" s="1"/>
  <c r="O146" i="4"/>
  <c r="P146" i="4" s="1"/>
  <c r="N147" i="4"/>
  <c r="Q304" i="4"/>
  <c r="M305" i="4"/>
  <c r="X143" i="4"/>
  <c r="Y143" i="4" s="1"/>
  <c r="AB143" i="4" s="1"/>
  <c r="R266" i="4" l="1"/>
  <c r="U265" i="4"/>
  <c r="S265" i="4"/>
  <c r="L185" i="4"/>
  <c r="H186" i="4"/>
  <c r="J185" i="4"/>
  <c r="O426" i="4"/>
  <c r="P426" i="4" s="1"/>
  <c r="N427" i="4"/>
  <c r="D347" i="4"/>
  <c r="E346" i="4"/>
  <c r="F346" i="4" s="1"/>
  <c r="D388" i="4"/>
  <c r="E387" i="4"/>
  <c r="F387" i="4" s="1"/>
  <c r="Q66" i="4"/>
  <c r="M67" i="4"/>
  <c r="H146" i="4"/>
  <c r="J145" i="4"/>
  <c r="AC145" i="4" s="1"/>
  <c r="L145" i="4"/>
  <c r="N188" i="4"/>
  <c r="O187" i="4"/>
  <c r="P187" i="4" s="1"/>
  <c r="E306" i="4"/>
  <c r="F306" i="4" s="1"/>
  <c r="D307" i="4"/>
  <c r="J345" i="4"/>
  <c r="L345" i="4"/>
  <c r="H346" i="4"/>
  <c r="O386" i="4"/>
  <c r="P386" i="4" s="1"/>
  <c r="N387" i="4"/>
  <c r="O67" i="4"/>
  <c r="P67" i="4" s="1"/>
  <c r="N68" i="4"/>
  <c r="R67" i="4"/>
  <c r="U66" i="4"/>
  <c r="S66" i="4"/>
  <c r="W64" i="4"/>
  <c r="E21" i="4"/>
  <c r="R146" i="4"/>
  <c r="U145" i="4"/>
  <c r="S145" i="4"/>
  <c r="D188" i="4"/>
  <c r="E187" i="4"/>
  <c r="F187" i="4" s="1"/>
  <c r="D147" i="4"/>
  <c r="E146" i="4"/>
  <c r="F146" i="4" s="1"/>
  <c r="D107" i="4"/>
  <c r="E106" i="4"/>
  <c r="F106" i="4" s="1"/>
  <c r="H106" i="4"/>
  <c r="J105" i="4"/>
  <c r="L105" i="4"/>
  <c r="W144" i="4"/>
  <c r="X144" i="4" s="1"/>
  <c r="Y144" i="4" s="1"/>
  <c r="AB144" i="4" s="1"/>
  <c r="W264" i="4"/>
  <c r="G305" i="4"/>
  <c r="C306" i="4"/>
  <c r="H226" i="4"/>
  <c r="J225" i="4"/>
  <c r="L225" i="4"/>
  <c r="W225" i="4" s="1"/>
  <c r="C386" i="4"/>
  <c r="G385" i="4"/>
  <c r="D268" i="4"/>
  <c r="E267" i="4"/>
  <c r="F267" i="4" s="1"/>
  <c r="V184" i="4"/>
  <c r="X184" i="4" s="1"/>
  <c r="Y184" i="4" s="1"/>
  <c r="AB184" i="4" s="1"/>
  <c r="Y62" i="4"/>
  <c r="M19" i="4"/>
  <c r="J385" i="4"/>
  <c r="AC385" i="4" s="1"/>
  <c r="H386" i="4"/>
  <c r="L385" i="4"/>
  <c r="Q105" i="4"/>
  <c r="M106" i="4"/>
  <c r="S225" i="4"/>
  <c r="R226" i="4"/>
  <c r="U225" i="4"/>
  <c r="C346" i="4"/>
  <c r="G345" i="4"/>
  <c r="C426" i="4"/>
  <c r="G425" i="4"/>
  <c r="V425" i="4" s="1"/>
  <c r="Q426" i="4"/>
  <c r="M427" i="4"/>
  <c r="R386" i="4"/>
  <c r="U385" i="4"/>
  <c r="S385" i="4"/>
  <c r="L20" i="4"/>
  <c r="W304" i="4"/>
  <c r="E66" i="4"/>
  <c r="F66" i="4" s="1"/>
  <c r="D67" i="4"/>
  <c r="Q225" i="4"/>
  <c r="M226" i="4"/>
  <c r="R426" i="4"/>
  <c r="U425" i="4"/>
  <c r="S425" i="4"/>
  <c r="N148" i="4"/>
  <c r="O147" i="4"/>
  <c r="P147" i="4" s="1"/>
  <c r="Y104" i="4"/>
  <c r="AB104" i="4" s="1"/>
  <c r="N267" i="4"/>
  <c r="O266" i="4"/>
  <c r="P266" i="4" s="1"/>
  <c r="O346" i="4"/>
  <c r="P346" i="4" s="1"/>
  <c r="N347" i="4"/>
  <c r="G65" i="4"/>
  <c r="C66" i="4"/>
  <c r="Q145" i="4"/>
  <c r="V145" i="4" s="1"/>
  <c r="M146" i="4"/>
  <c r="R186" i="4"/>
  <c r="U185" i="4"/>
  <c r="S185" i="4"/>
  <c r="X264" i="4"/>
  <c r="Y264" i="4" s="1"/>
  <c r="AB264" i="4" s="1"/>
  <c r="K20" i="4"/>
  <c r="X63" i="4"/>
  <c r="X304" i="4"/>
  <c r="Y304" i="4" s="1"/>
  <c r="AB304" i="4" s="1"/>
  <c r="D428" i="4"/>
  <c r="E427" i="4"/>
  <c r="F427" i="4" s="1"/>
  <c r="X224" i="4"/>
  <c r="Y224" i="4" s="1"/>
  <c r="AB224" i="4" s="1"/>
  <c r="G105" i="4"/>
  <c r="V105" i="4" s="1"/>
  <c r="C106" i="4"/>
  <c r="X344" i="4"/>
  <c r="Y344" i="4" s="1"/>
  <c r="AB344" i="4" s="1"/>
  <c r="X424" i="4"/>
  <c r="Y424" i="4" s="1"/>
  <c r="AB424" i="4" s="1"/>
  <c r="AC64" i="4"/>
  <c r="F21" i="4"/>
  <c r="O21" i="4" s="1"/>
  <c r="N308" i="4"/>
  <c r="O307" i="4"/>
  <c r="P307" i="4" s="1"/>
  <c r="S305" i="4"/>
  <c r="R306" i="4"/>
  <c r="U305" i="4"/>
  <c r="Q185" i="4"/>
  <c r="M186" i="4"/>
  <c r="V64" i="4"/>
  <c r="C21" i="4"/>
  <c r="D227" i="4"/>
  <c r="E226" i="4"/>
  <c r="F226" i="4" s="1"/>
  <c r="R346" i="4"/>
  <c r="U345" i="4"/>
  <c r="S345" i="4"/>
  <c r="AC104" i="4"/>
  <c r="AC264" i="4"/>
  <c r="G265" i="4"/>
  <c r="C266" i="4"/>
  <c r="G146" i="4"/>
  <c r="C147" i="4"/>
  <c r="AC224" i="4"/>
  <c r="AC304" i="4"/>
  <c r="AC424" i="4"/>
  <c r="AC384" i="4"/>
  <c r="Q265" i="4"/>
  <c r="M266" i="4"/>
  <c r="M306" i="4"/>
  <c r="Q305" i="4"/>
  <c r="G225" i="4"/>
  <c r="V225" i="4" s="1"/>
  <c r="X225" i="4" s="1"/>
  <c r="Y225" i="4" s="1"/>
  <c r="AB225" i="4" s="1"/>
  <c r="C226" i="4"/>
  <c r="Q345" i="4"/>
  <c r="M346" i="4"/>
  <c r="N228" i="4"/>
  <c r="O227" i="4"/>
  <c r="P227" i="4" s="1"/>
  <c r="L65" i="4"/>
  <c r="H66" i="4"/>
  <c r="J65" i="4"/>
  <c r="D22" i="4"/>
  <c r="N108" i="4"/>
  <c r="O107" i="4"/>
  <c r="P107" i="4" s="1"/>
  <c r="S105" i="4"/>
  <c r="J22" i="4" s="1"/>
  <c r="R106" i="4"/>
  <c r="U105" i="4"/>
  <c r="I22" i="4" s="1"/>
  <c r="L265" i="4"/>
  <c r="W265" i="4" s="1"/>
  <c r="H266" i="4"/>
  <c r="J265" i="4"/>
  <c r="AC265" i="4" s="1"/>
  <c r="AB61" i="4"/>
  <c r="N18" i="4"/>
  <c r="R18" i="4" s="1"/>
  <c r="G185" i="4"/>
  <c r="V185" i="4" s="1"/>
  <c r="C186" i="4"/>
  <c r="L305" i="4"/>
  <c r="W305" i="4" s="1"/>
  <c r="H306" i="4"/>
  <c r="J305" i="4"/>
  <c r="AC305" i="4" s="1"/>
  <c r="M386" i="4"/>
  <c r="Q385" i="4"/>
  <c r="J425" i="4"/>
  <c r="AC425" i="4" s="1"/>
  <c r="L425" i="4"/>
  <c r="W425" i="4" s="1"/>
  <c r="H426" i="4"/>
  <c r="G4" i="2"/>
  <c r="K4" i="2" l="1"/>
  <c r="E4" i="2"/>
  <c r="N109" i="4"/>
  <c r="O108" i="4"/>
  <c r="P108" i="4" s="1"/>
  <c r="H427" i="4"/>
  <c r="J426" i="4"/>
  <c r="AC426" i="4" s="1"/>
  <c r="L426" i="4"/>
  <c r="Q386" i="4"/>
  <c r="M387" i="4"/>
  <c r="C187" i="4"/>
  <c r="G186" i="4"/>
  <c r="R107" i="4"/>
  <c r="U106" i="4"/>
  <c r="S106" i="4"/>
  <c r="G226" i="4"/>
  <c r="C227" i="4"/>
  <c r="Q266" i="4"/>
  <c r="M267" i="4"/>
  <c r="C267" i="4"/>
  <c r="G266" i="4"/>
  <c r="V266" i="4" s="1"/>
  <c r="E227" i="4"/>
  <c r="F227" i="4" s="1"/>
  <c r="D228" i="4"/>
  <c r="Y63" i="4"/>
  <c r="M20" i="4"/>
  <c r="C67" i="4"/>
  <c r="G66" i="4"/>
  <c r="N149" i="4"/>
  <c r="O148" i="4"/>
  <c r="P148" i="4" s="1"/>
  <c r="M227" i="4"/>
  <c r="Q226" i="4"/>
  <c r="U386" i="4"/>
  <c r="R387" i="4"/>
  <c r="S386" i="4"/>
  <c r="X425" i="4"/>
  <c r="Y425" i="4" s="1"/>
  <c r="AB425" i="4" s="1"/>
  <c r="D269" i="4"/>
  <c r="E268" i="4"/>
  <c r="F268" i="4" s="1"/>
  <c r="AC225" i="4"/>
  <c r="L106" i="4"/>
  <c r="W106" i="4" s="1"/>
  <c r="H107" i="4"/>
  <c r="J106" i="4"/>
  <c r="E147" i="4"/>
  <c r="F147" i="4" s="1"/>
  <c r="D148" i="4"/>
  <c r="L21" i="4"/>
  <c r="S67" i="4"/>
  <c r="R68" i="4"/>
  <c r="U67" i="4"/>
  <c r="E307" i="4"/>
  <c r="F307" i="4" s="1"/>
  <c r="D308" i="4"/>
  <c r="W145" i="4"/>
  <c r="X145" i="4" s="1"/>
  <c r="Y145" i="4" s="1"/>
  <c r="AB145" i="4" s="1"/>
  <c r="D348" i="4"/>
  <c r="E347" i="4"/>
  <c r="F347" i="4" s="1"/>
  <c r="J186" i="4"/>
  <c r="AC186" i="4" s="1"/>
  <c r="L186" i="4"/>
  <c r="H187" i="4"/>
  <c r="R267" i="4"/>
  <c r="U266" i="4"/>
  <c r="S266" i="4"/>
  <c r="J266" i="4"/>
  <c r="AC266" i="4" s="1"/>
  <c r="L266" i="4"/>
  <c r="H267" i="4"/>
  <c r="V265" i="4"/>
  <c r="X265" i="4" s="1"/>
  <c r="Y265" i="4" s="1"/>
  <c r="AB265" i="4" s="1"/>
  <c r="O308" i="4"/>
  <c r="P308" i="4" s="1"/>
  <c r="N309" i="4"/>
  <c r="R187" i="4"/>
  <c r="U186" i="4"/>
  <c r="S186" i="4"/>
  <c r="V65" i="4"/>
  <c r="C22" i="4"/>
  <c r="O267" i="4"/>
  <c r="P267" i="4" s="1"/>
  <c r="N268" i="4"/>
  <c r="M428" i="4"/>
  <c r="Q427" i="4"/>
  <c r="G426" i="4"/>
  <c r="V426" i="4" s="1"/>
  <c r="C427" i="4"/>
  <c r="R227" i="4"/>
  <c r="U226" i="4"/>
  <c r="S226" i="4"/>
  <c r="W385" i="4"/>
  <c r="AB62" i="4"/>
  <c r="N19" i="4"/>
  <c r="R19" i="4" s="1"/>
  <c r="V385" i="4"/>
  <c r="L226" i="4"/>
  <c r="H227" i="4"/>
  <c r="J226" i="4"/>
  <c r="AC226" i="4" s="1"/>
  <c r="G22" i="4"/>
  <c r="H23" i="4"/>
  <c r="O68" i="4"/>
  <c r="P68" i="4" s="1"/>
  <c r="N69" i="4"/>
  <c r="H347" i="4"/>
  <c r="J346" i="4"/>
  <c r="L346" i="4"/>
  <c r="N428" i="4"/>
  <c r="O427" i="4"/>
  <c r="P427" i="4" s="1"/>
  <c r="W185" i="4"/>
  <c r="X185" i="4" s="1"/>
  <c r="Y185" i="4" s="1"/>
  <c r="AB185" i="4" s="1"/>
  <c r="AC65" i="4"/>
  <c r="F22" i="4"/>
  <c r="O22" i="4" s="1"/>
  <c r="N229" i="4"/>
  <c r="O228" i="4"/>
  <c r="P228" i="4" s="1"/>
  <c r="L306" i="4"/>
  <c r="H307" i="4"/>
  <c r="J306" i="4"/>
  <c r="J66" i="4"/>
  <c r="L66" i="4"/>
  <c r="H67" i="4"/>
  <c r="D23" i="4"/>
  <c r="Q346" i="4"/>
  <c r="M347" i="4"/>
  <c r="G147" i="4"/>
  <c r="C148" i="4"/>
  <c r="R347" i="4"/>
  <c r="U346" i="4"/>
  <c r="S346" i="4"/>
  <c r="J23" i="4" s="1"/>
  <c r="X64" i="4"/>
  <c r="K21" i="4"/>
  <c r="R307" i="4"/>
  <c r="U306" i="4"/>
  <c r="S306" i="4"/>
  <c r="G106" i="4"/>
  <c r="V106" i="4" s="1"/>
  <c r="X106" i="4" s="1"/>
  <c r="C107" i="4"/>
  <c r="D429" i="4"/>
  <c r="E428" i="4"/>
  <c r="F428" i="4" s="1"/>
  <c r="M147" i="4"/>
  <c r="Q146" i="4"/>
  <c r="O347" i="4"/>
  <c r="P347" i="4" s="1"/>
  <c r="N348" i="4"/>
  <c r="D68" i="4"/>
  <c r="E67" i="4"/>
  <c r="F67" i="4" s="1"/>
  <c r="V345" i="4"/>
  <c r="X345" i="4" s="1"/>
  <c r="Y345" i="4" s="1"/>
  <c r="AB345" i="4" s="1"/>
  <c r="H387" i="4"/>
  <c r="L386" i="4"/>
  <c r="W386" i="4" s="1"/>
  <c r="J386" i="4"/>
  <c r="AC386" i="4" s="1"/>
  <c r="G386" i="4"/>
  <c r="V386" i="4" s="1"/>
  <c r="X386" i="4" s="1"/>
  <c r="C387" i="4"/>
  <c r="G306" i="4"/>
  <c r="V306" i="4" s="1"/>
  <c r="C307" i="4"/>
  <c r="W105" i="4"/>
  <c r="E107" i="4"/>
  <c r="F107" i="4" s="1"/>
  <c r="D108" i="4"/>
  <c r="S146" i="4"/>
  <c r="R147" i="4"/>
  <c r="U146" i="4"/>
  <c r="W345" i="4"/>
  <c r="L146" i="4"/>
  <c r="W146" i="4" s="1"/>
  <c r="H147" i="4"/>
  <c r="J146" i="4"/>
  <c r="AC146" i="4" s="1"/>
  <c r="E388" i="4"/>
  <c r="F388" i="4" s="1"/>
  <c r="D389" i="4"/>
  <c r="W65" i="4"/>
  <c r="E22" i="4"/>
  <c r="Q306" i="4"/>
  <c r="M307" i="4"/>
  <c r="V146" i="4"/>
  <c r="Q186" i="4"/>
  <c r="M187" i="4"/>
  <c r="X105" i="4"/>
  <c r="Y105" i="4" s="1"/>
  <c r="AB105" i="4" s="1"/>
  <c r="R427" i="4"/>
  <c r="U426" i="4"/>
  <c r="S426" i="4"/>
  <c r="G346" i="4"/>
  <c r="V346" i="4" s="1"/>
  <c r="C347" i="4"/>
  <c r="M107" i="4"/>
  <c r="Q106" i="4"/>
  <c r="V305" i="4"/>
  <c r="X305" i="4" s="1"/>
  <c r="Y305" i="4" s="1"/>
  <c r="AB305" i="4" s="1"/>
  <c r="AC105" i="4"/>
  <c r="D189" i="4"/>
  <c r="E188" i="4"/>
  <c r="F188" i="4" s="1"/>
  <c r="I23" i="4"/>
  <c r="N388" i="4"/>
  <c r="O387" i="4"/>
  <c r="P387" i="4" s="1"/>
  <c r="AC345" i="4"/>
  <c r="O188" i="4"/>
  <c r="P188" i="4" s="1"/>
  <c r="N189" i="4"/>
  <c r="Q67" i="4"/>
  <c r="M68" i="4"/>
  <c r="AC185" i="4"/>
  <c r="G13" i="2"/>
  <c r="G11" i="2"/>
  <c r="D4" i="2"/>
  <c r="G6" i="2"/>
  <c r="G5" i="2"/>
  <c r="G12" i="2"/>
  <c r="I4" i="2"/>
  <c r="G9" i="2"/>
  <c r="G8" i="2"/>
  <c r="G10" i="2"/>
  <c r="G7" i="2"/>
  <c r="D13" i="2"/>
  <c r="K7" i="2" l="1"/>
  <c r="E7" i="2"/>
  <c r="K10" i="2"/>
  <c r="E10" i="2"/>
  <c r="K8" i="2"/>
  <c r="E8" i="2"/>
  <c r="K9" i="2"/>
  <c r="E9" i="2"/>
  <c r="K12" i="2"/>
  <c r="E12" i="2"/>
  <c r="K5" i="2"/>
  <c r="K2" i="2" s="1"/>
  <c r="E5" i="2"/>
  <c r="G2" i="2"/>
  <c r="K6" i="2"/>
  <c r="E6" i="2"/>
  <c r="E2" i="2" s="1"/>
  <c r="K11" i="2"/>
  <c r="E11" i="2"/>
  <c r="K13" i="2"/>
  <c r="E13" i="2"/>
  <c r="D430" i="4"/>
  <c r="E429" i="4"/>
  <c r="F429" i="4" s="1"/>
  <c r="J307" i="4"/>
  <c r="L307" i="4"/>
  <c r="H308" i="4"/>
  <c r="O428" i="4"/>
  <c r="P428" i="4" s="1"/>
  <c r="N429" i="4"/>
  <c r="R188" i="4"/>
  <c r="U187" i="4"/>
  <c r="S187" i="4"/>
  <c r="H268" i="4"/>
  <c r="J267" i="4"/>
  <c r="L267" i="4"/>
  <c r="W267" i="4" s="1"/>
  <c r="E148" i="4"/>
  <c r="F148" i="4" s="1"/>
  <c r="D149" i="4"/>
  <c r="V66" i="4"/>
  <c r="C23" i="4"/>
  <c r="E228" i="4"/>
  <c r="F228" i="4" s="1"/>
  <c r="D229" i="4"/>
  <c r="Q267" i="4"/>
  <c r="M268" i="4"/>
  <c r="G187" i="4"/>
  <c r="C188" i="4"/>
  <c r="M69" i="4"/>
  <c r="Q68" i="4"/>
  <c r="M188" i="4"/>
  <c r="Q187" i="4"/>
  <c r="C308" i="4"/>
  <c r="G307" i="4"/>
  <c r="G107" i="4"/>
  <c r="C108" i="4"/>
  <c r="R308" i="4"/>
  <c r="U307" i="4"/>
  <c r="S307" i="4"/>
  <c r="M348" i="4"/>
  <c r="Q347" i="4"/>
  <c r="W66" i="4"/>
  <c r="E23" i="4"/>
  <c r="W306" i="4"/>
  <c r="W346" i="4"/>
  <c r="X346" i="4" s="1"/>
  <c r="Y346" i="4" s="1"/>
  <c r="AB346" i="4" s="1"/>
  <c r="L227" i="4"/>
  <c r="H228" i="4"/>
  <c r="J227" i="4"/>
  <c r="AC227" i="4" s="1"/>
  <c r="R228" i="4"/>
  <c r="U227" i="4"/>
  <c r="S227" i="4"/>
  <c r="M429" i="4"/>
  <c r="Q428" i="4"/>
  <c r="X65" i="4"/>
  <c r="K22" i="4"/>
  <c r="O309" i="4"/>
  <c r="P309" i="4" s="1"/>
  <c r="N310" i="4"/>
  <c r="W266" i="4"/>
  <c r="R268" i="4"/>
  <c r="U267" i="4"/>
  <c r="S267" i="4"/>
  <c r="D309" i="4"/>
  <c r="E308" i="4"/>
  <c r="F308" i="4" s="1"/>
  <c r="R69" i="4"/>
  <c r="U68" i="4"/>
  <c r="S68" i="4"/>
  <c r="Q227" i="4"/>
  <c r="M228" i="4"/>
  <c r="G67" i="4"/>
  <c r="C68" i="4"/>
  <c r="M388" i="4"/>
  <c r="Q387" i="4"/>
  <c r="L427" i="4"/>
  <c r="J427" i="4"/>
  <c r="H428" i="4"/>
  <c r="Y386" i="4"/>
  <c r="AB386" i="4" s="1"/>
  <c r="W226" i="4"/>
  <c r="C428" i="4"/>
  <c r="G427" i="4"/>
  <c r="V427" i="4" s="1"/>
  <c r="O268" i="4"/>
  <c r="P268" i="4" s="1"/>
  <c r="N269" i="4"/>
  <c r="H188" i="4"/>
  <c r="J187" i="4"/>
  <c r="AC187" i="4" s="1"/>
  <c r="L187" i="4"/>
  <c r="W187" i="4" s="1"/>
  <c r="E348" i="4"/>
  <c r="F348" i="4" s="1"/>
  <c r="D349" i="4"/>
  <c r="AC106" i="4"/>
  <c r="U387" i="4"/>
  <c r="R388" i="4"/>
  <c r="S387" i="4"/>
  <c r="X266" i="4"/>
  <c r="Y266" i="4" s="1"/>
  <c r="AB266" i="4" s="1"/>
  <c r="G227" i="4"/>
  <c r="V227" i="4" s="1"/>
  <c r="C228" i="4"/>
  <c r="R108" i="4"/>
  <c r="U107" i="4"/>
  <c r="I24" i="4" s="1"/>
  <c r="S107" i="4"/>
  <c r="Q307" i="4"/>
  <c r="M308" i="4"/>
  <c r="D390" i="4"/>
  <c r="E389" i="4"/>
  <c r="F389" i="4" s="1"/>
  <c r="R148" i="4"/>
  <c r="U147" i="4"/>
  <c r="S147" i="4"/>
  <c r="J24" i="4" s="1"/>
  <c r="H68" i="4"/>
  <c r="J67" i="4"/>
  <c r="L67" i="4"/>
  <c r="D24" i="4"/>
  <c r="N70" i="4"/>
  <c r="O69" i="4"/>
  <c r="P69" i="4" s="1"/>
  <c r="G24" i="4"/>
  <c r="E189" i="4"/>
  <c r="F189" i="4" s="1"/>
  <c r="D190" i="4"/>
  <c r="Q107" i="4"/>
  <c r="M108" i="4"/>
  <c r="E108" i="4"/>
  <c r="F108" i="4" s="1"/>
  <c r="D109" i="4"/>
  <c r="X306" i="4"/>
  <c r="Y306" i="4" s="1"/>
  <c r="AB306" i="4" s="1"/>
  <c r="D69" i="4"/>
  <c r="E68" i="4"/>
  <c r="F68" i="4" s="1"/>
  <c r="Q147" i="4"/>
  <c r="M148" i="4"/>
  <c r="Y106" i="4"/>
  <c r="AB106" i="4" s="1"/>
  <c r="R348" i="4"/>
  <c r="U347" i="4"/>
  <c r="S347" i="4"/>
  <c r="AC66" i="4"/>
  <c r="F23" i="4"/>
  <c r="O23" i="4" s="1"/>
  <c r="AC346" i="4"/>
  <c r="N190" i="4"/>
  <c r="O189" i="4"/>
  <c r="P189" i="4" s="1"/>
  <c r="N389" i="4"/>
  <c r="O388" i="4"/>
  <c r="P388" i="4" s="1"/>
  <c r="G347" i="4"/>
  <c r="C348" i="4"/>
  <c r="R428" i="4"/>
  <c r="S427" i="4"/>
  <c r="U427" i="4"/>
  <c r="X146" i="4"/>
  <c r="Y146" i="4" s="1"/>
  <c r="AB146" i="4" s="1"/>
  <c r="L22" i="4"/>
  <c r="L147" i="4"/>
  <c r="H148" i="4"/>
  <c r="J147" i="4"/>
  <c r="AC147" i="4" s="1"/>
  <c r="C388" i="4"/>
  <c r="G387" i="4"/>
  <c r="L387" i="4"/>
  <c r="W387" i="4" s="1"/>
  <c r="J387" i="4"/>
  <c r="AC387" i="4" s="1"/>
  <c r="H388" i="4"/>
  <c r="N349" i="4"/>
  <c r="O348" i="4"/>
  <c r="P348" i="4" s="1"/>
  <c r="Y64" i="4"/>
  <c r="M21" i="4"/>
  <c r="C149" i="4"/>
  <c r="G148" i="4"/>
  <c r="AC306" i="4"/>
  <c r="O229" i="4"/>
  <c r="P229" i="4" s="1"/>
  <c r="N230" i="4"/>
  <c r="L347" i="4"/>
  <c r="W347" i="4" s="1"/>
  <c r="H348" i="4"/>
  <c r="J347" i="4"/>
  <c r="AC347" i="4" s="1"/>
  <c r="X385" i="4"/>
  <c r="Y385" i="4" s="1"/>
  <c r="AB385" i="4" s="1"/>
  <c r="W186" i="4"/>
  <c r="G23" i="4"/>
  <c r="H24" i="4"/>
  <c r="L107" i="4"/>
  <c r="H108" i="4"/>
  <c r="J107" i="4"/>
  <c r="AC107" i="4" s="1"/>
  <c r="E269" i="4"/>
  <c r="F269" i="4" s="1"/>
  <c r="D270" i="4"/>
  <c r="O149" i="4"/>
  <c r="P149" i="4" s="1"/>
  <c r="N150" i="4"/>
  <c r="AB63" i="4"/>
  <c r="N20" i="4"/>
  <c r="R20" i="4" s="1"/>
  <c r="G267" i="4"/>
  <c r="V267" i="4" s="1"/>
  <c r="X267" i="4" s="1"/>
  <c r="Y267" i="4" s="1"/>
  <c r="AB267" i="4" s="1"/>
  <c r="C268" i="4"/>
  <c r="V226" i="4"/>
  <c r="X226" i="4" s="1"/>
  <c r="Y226" i="4" s="1"/>
  <c r="AB226" i="4" s="1"/>
  <c r="V186" i="4"/>
  <c r="W426" i="4"/>
  <c r="X426" i="4" s="1"/>
  <c r="Y426" i="4" s="1"/>
  <c r="AB426" i="4" s="1"/>
  <c r="O109" i="4"/>
  <c r="P109" i="4" s="1"/>
  <c r="N110" i="4"/>
  <c r="I7" i="2"/>
  <c r="I5" i="2"/>
  <c r="I6" i="2"/>
  <c r="D9" i="2"/>
  <c r="D11" i="2"/>
  <c r="I10" i="2"/>
  <c r="I8" i="2"/>
  <c r="D6" i="2"/>
  <c r="I13" i="2"/>
  <c r="D7" i="2"/>
  <c r="D8" i="2"/>
  <c r="I12" i="2"/>
  <c r="D10" i="2"/>
  <c r="D5" i="2"/>
  <c r="I11" i="2"/>
  <c r="I9" i="2"/>
  <c r="D12" i="2"/>
  <c r="D2" i="2" l="1"/>
  <c r="I2" i="2"/>
  <c r="AB64" i="4"/>
  <c r="N21" i="4"/>
  <c r="R21" i="4" s="1"/>
  <c r="G348" i="4"/>
  <c r="C349" i="4"/>
  <c r="E69" i="4"/>
  <c r="F69" i="4" s="1"/>
  <c r="D70" i="4"/>
  <c r="W67" i="4"/>
  <c r="E24" i="4"/>
  <c r="G308" i="4"/>
  <c r="C309" i="4"/>
  <c r="H309" i="4"/>
  <c r="J308" i="4"/>
  <c r="L308" i="4"/>
  <c r="E270" i="4"/>
  <c r="F270" i="4" s="1"/>
  <c r="D271" i="4"/>
  <c r="W107" i="4"/>
  <c r="J148" i="4"/>
  <c r="L148" i="4"/>
  <c r="H149" i="4"/>
  <c r="V347" i="4"/>
  <c r="X347" i="4" s="1"/>
  <c r="Y347" i="4" s="1"/>
  <c r="AB347" i="4" s="1"/>
  <c r="N191" i="4"/>
  <c r="O190" i="4"/>
  <c r="P190" i="4" s="1"/>
  <c r="Q148" i="4"/>
  <c r="V148" i="4" s="1"/>
  <c r="M149" i="4"/>
  <c r="AC67" i="4"/>
  <c r="F24" i="4"/>
  <c r="O24" i="4" s="1"/>
  <c r="R149" i="4"/>
  <c r="U148" i="4"/>
  <c r="S148" i="4"/>
  <c r="J25" i="4" s="1"/>
  <c r="R109" i="4"/>
  <c r="U108" i="4"/>
  <c r="S108" i="4"/>
  <c r="X427" i="4"/>
  <c r="Y427" i="4" s="1"/>
  <c r="AB427" i="4" s="1"/>
  <c r="H429" i="4"/>
  <c r="J428" i="4"/>
  <c r="L428" i="4"/>
  <c r="Q388" i="4"/>
  <c r="M389" i="4"/>
  <c r="R70" i="4"/>
  <c r="U69" i="4"/>
  <c r="S69" i="4"/>
  <c r="M430" i="4"/>
  <c r="Q348" i="4"/>
  <c r="M349" i="4"/>
  <c r="C109" i="4"/>
  <c r="G108" i="4"/>
  <c r="C189" i="4"/>
  <c r="G188" i="4"/>
  <c r="D230" i="4"/>
  <c r="E229" i="4"/>
  <c r="F229" i="4" s="1"/>
  <c r="D150" i="4"/>
  <c r="E149" i="4"/>
  <c r="F149" i="4" s="1"/>
  <c r="AC267" i="4"/>
  <c r="R189" i="4"/>
  <c r="U188" i="4"/>
  <c r="I25" i="4" s="1"/>
  <c r="S188" i="4"/>
  <c r="W307" i="4"/>
  <c r="E430" i="4"/>
  <c r="F430" i="4" s="1"/>
  <c r="D431" i="4"/>
  <c r="L348" i="4"/>
  <c r="H349" i="4"/>
  <c r="J348" i="4"/>
  <c r="Q108" i="4"/>
  <c r="M109" i="4"/>
  <c r="R229" i="4"/>
  <c r="U228" i="4"/>
  <c r="S228" i="4"/>
  <c r="R309" i="4"/>
  <c r="U308" i="4"/>
  <c r="S308" i="4"/>
  <c r="Q69" i="4"/>
  <c r="M70" i="4"/>
  <c r="X66" i="4"/>
  <c r="K23" i="4"/>
  <c r="X186" i="4"/>
  <c r="Y186" i="4" s="1"/>
  <c r="AB186" i="4" s="1"/>
  <c r="O110" i="4"/>
  <c r="P110" i="4" s="1"/>
  <c r="N111" i="4"/>
  <c r="O230" i="4"/>
  <c r="P230" i="4" s="1"/>
  <c r="N231" i="4"/>
  <c r="G149" i="4"/>
  <c r="C150" i="4"/>
  <c r="N350" i="4"/>
  <c r="O349" i="4"/>
  <c r="P349" i="4" s="1"/>
  <c r="V387" i="4"/>
  <c r="X387" i="4" s="1"/>
  <c r="Y387" i="4" s="1"/>
  <c r="AB387" i="4" s="1"/>
  <c r="W147" i="4"/>
  <c r="D110" i="4"/>
  <c r="E109" i="4"/>
  <c r="F109" i="4" s="1"/>
  <c r="E190" i="4"/>
  <c r="F190" i="4" s="1"/>
  <c r="D191" i="4"/>
  <c r="N71" i="4"/>
  <c r="O70" i="4"/>
  <c r="P70" i="4" s="1"/>
  <c r="L68" i="4"/>
  <c r="H69" i="4"/>
  <c r="J68" i="4"/>
  <c r="D25" i="4"/>
  <c r="C229" i="4"/>
  <c r="G228" i="4"/>
  <c r="R389" i="4"/>
  <c r="H26" i="4" s="1"/>
  <c r="U388" i="4"/>
  <c r="S388" i="4"/>
  <c r="E349" i="4"/>
  <c r="F349" i="4" s="1"/>
  <c r="D350" i="4"/>
  <c r="L188" i="4"/>
  <c r="H189" i="4"/>
  <c r="J188" i="4"/>
  <c r="AC188" i="4" s="1"/>
  <c r="G428" i="4"/>
  <c r="V428" i="4" s="1"/>
  <c r="C429" i="4"/>
  <c r="AC427" i="4"/>
  <c r="G68" i="4"/>
  <c r="C69" i="4"/>
  <c r="R269" i="4"/>
  <c r="U268" i="4"/>
  <c r="S268" i="4"/>
  <c r="J228" i="4"/>
  <c r="AC228" i="4" s="1"/>
  <c r="L228" i="4"/>
  <c r="H229" i="4"/>
  <c r="V107" i="4"/>
  <c r="X107" i="4" s="1"/>
  <c r="Y107" i="4" s="1"/>
  <c r="AB107" i="4" s="1"/>
  <c r="M189" i="4"/>
  <c r="Q188" i="4"/>
  <c r="V187" i="4"/>
  <c r="X187" i="4" s="1"/>
  <c r="Y187" i="4" s="1"/>
  <c r="AB187" i="4" s="1"/>
  <c r="L268" i="4"/>
  <c r="W268" i="4" s="1"/>
  <c r="H269" i="4"/>
  <c r="J268" i="4"/>
  <c r="O429" i="4"/>
  <c r="P429" i="4" s="1"/>
  <c r="Q429" i="4" s="1"/>
  <c r="N430" i="4"/>
  <c r="AC307" i="4"/>
  <c r="J108" i="4"/>
  <c r="AC108" i="4" s="1"/>
  <c r="L108" i="4"/>
  <c r="W108" i="4" s="1"/>
  <c r="H109" i="4"/>
  <c r="Q308" i="4"/>
  <c r="M309" i="4"/>
  <c r="Q228" i="4"/>
  <c r="M229" i="4"/>
  <c r="N311" i="4"/>
  <c r="O310" i="4"/>
  <c r="P310" i="4" s="1"/>
  <c r="G268" i="4"/>
  <c r="C269" i="4"/>
  <c r="O150" i="4"/>
  <c r="P150" i="4" s="1"/>
  <c r="N151" i="4"/>
  <c r="H389" i="4"/>
  <c r="J388" i="4"/>
  <c r="AC388" i="4" s="1"/>
  <c r="L388" i="4"/>
  <c r="W388" i="4" s="1"/>
  <c r="C389" i="4"/>
  <c r="G388" i="4"/>
  <c r="U428" i="4"/>
  <c r="R429" i="4"/>
  <c r="S428" i="4"/>
  <c r="O389" i="4"/>
  <c r="P389" i="4" s="1"/>
  <c r="N390" i="4"/>
  <c r="R349" i="4"/>
  <c r="U348" i="4"/>
  <c r="S348" i="4"/>
  <c r="D391" i="4"/>
  <c r="E390" i="4"/>
  <c r="F390" i="4" s="1"/>
  <c r="X227" i="4"/>
  <c r="Y227" i="4" s="1"/>
  <c r="AB227" i="4" s="1"/>
  <c r="N270" i="4"/>
  <c r="O269" i="4"/>
  <c r="P269" i="4" s="1"/>
  <c r="W427" i="4"/>
  <c r="V67" i="4"/>
  <c r="C24" i="4"/>
  <c r="H25" i="4"/>
  <c r="D310" i="4"/>
  <c r="E309" i="4"/>
  <c r="F309" i="4" s="1"/>
  <c r="Y65" i="4"/>
  <c r="M22" i="4"/>
  <c r="W227" i="4"/>
  <c r="L23" i="4"/>
  <c r="V307" i="4"/>
  <c r="X307" i="4" s="1"/>
  <c r="Y307" i="4" s="1"/>
  <c r="AB307" i="4" s="1"/>
  <c r="G25" i="4"/>
  <c r="M269" i="4"/>
  <c r="Q268" i="4"/>
  <c r="V147" i="4"/>
  <c r="X147" i="4" s="1"/>
  <c r="Y147" i="4" s="1"/>
  <c r="AB147" i="4" s="1"/>
  <c r="G69" i="4" l="1"/>
  <c r="C70" i="4"/>
  <c r="AC68" i="4"/>
  <c r="F25" i="4"/>
  <c r="O25" i="4" s="1"/>
  <c r="D111" i="4"/>
  <c r="E110" i="4"/>
  <c r="F110" i="4" s="1"/>
  <c r="D151" i="4"/>
  <c r="E150" i="4"/>
  <c r="F150" i="4" s="1"/>
  <c r="AC148" i="4"/>
  <c r="AB65" i="4"/>
  <c r="N22" i="4"/>
  <c r="R22" i="4" s="1"/>
  <c r="N271" i="4"/>
  <c r="O270" i="4"/>
  <c r="P270" i="4" s="1"/>
  <c r="V388" i="4"/>
  <c r="X388" i="4" s="1"/>
  <c r="Y388" i="4" s="1"/>
  <c r="AB388" i="4" s="1"/>
  <c r="H390" i="4"/>
  <c r="J389" i="4"/>
  <c r="L389" i="4"/>
  <c r="V268" i="4"/>
  <c r="X268" i="4" s="1"/>
  <c r="Y268" i="4" s="1"/>
  <c r="AB268" i="4" s="1"/>
  <c r="H230" i="4"/>
  <c r="J229" i="4"/>
  <c r="L229" i="4"/>
  <c r="V68" i="4"/>
  <c r="C25" i="4"/>
  <c r="V228" i="4"/>
  <c r="L69" i="4"/>
  <c r="H70" i="4"/>
  <c r="J69" i="4"/>
  <c r="D26" i="4"/>
  <c r="D192" i="4"/>
  <c r="E191" i="4"/>
  <c r="F191" i="4" s="1"/>
  <c r="G150" i="4"/>
  <c r="C151" i="4"/>
  <c r="N112" i="4"/>
  <c r="O111" i="4"/>
  <c r="P111" i="4" s="1"/>
  <c r="Y66" i="4"/>
  <c r="M23" i="4"/>
  <c r="S229" i="4"/>
  <c r="R230" i="4"/>
  <c r="U229" i="4"/>
  <c r="AC348" i="4"/>
  <c r="R190" i="4"/>
  <c r="U189" i="4"/>
  <c r="S189" i="4"/>
  <c r="V108" i="4"/>
  <c r="X108" i="4" s="1"/>
  <c r="Y108" i="4" s="1"/>
  <c r="AB108" i="4" s="1"/>
  <c r="W428" i="4"/>
  <c r="Q149" i="4"/>
  <c r="V149" i="4" s="1"/>
  <c r="X149" i="4" s="1"/>
  <c r="Y149" i="4" s="1"/>
  <c r="AB149" i="4" s="1"/>
  <c r="M150" i="4"/>
  <c r="W308" i="4"/>
  <c r="V308" i="4"/>
  <c r="X308" i="4" s="1"/>
  <c r="Y308" i="4" s="1"/>
  <c r="AB308" i="4" s="1"/>
  <c r="O390" i="4"/>
  <c r="P390" i="4" s="1"/>
  <c r="N391" i="4"/>
  <c r="G269" i="4"/>
  <c r="C270" i="4"/>
  <c r="H110" i="4"/>
  <c r="J109" i="4"/>
  <c r="L109" i="4"/>
  <c r="D351" i="4"/>
  <c r="E350" i="4"/>
  <c r="F350" i="4" s="1"/>
  <c r="O71" i="4"/>
  <c r="P71" i="4" s="1"/>
  <c r="N72" i="4"/>
  <c r="O350" i="4"/>
  <c r="P350" i="4" s="1"/>
  <c r="N351" i="4"/>
  <c r="E70" i="4"/>
  <c r="F70" i="4" s="1"/>
  <c r="D71" i="4"/>
  <c r="X67" i="4"/>
  <c r="K24" i="4"/>
  <c r="G389" i="4"/>
  <c r="C390" i="4"/>
  <c r="N152" i="4"/>
  <c r="O151" i="4"/>
  <c r="P151" i="4" s="1"/>
  <c r="M310" i="4"/>
  <c r="Q309" i="4"/>
  <c r="AC268" i="4"/>
  <c r="W228" i="4"/>
  <c r="R270" i="4"/>
  <c r="U269" i="4"/>
  <c r="S269" i="4"/>
  <c r="L189" i="4"/>
  <c r="W189" i="4" s="1"/>
  <c r="H190" i="4"/>
  <c r="J189" i="4"/>
  <c r="G229" i="4"/>
  <c r="C230" i="4"/>
  <c r="W68" i="4"/>
  <c r="E25" i="4"/>
  <c r="Q70" i="4"/>
  <c r="M71" i="4"/>
  <c r="S309" i="4"/>
  <c r="R310" i="4"/>
  <c r="U309" i="4"/>
  <c r="J349" i="4"/>
  <c r="L349" i="4"/>
  <c r="H350" i="4"/>
  <c r="D231" i="4"/>
  <c r="E230" i="4"/>
  <c r="F230" i="4" s="1"/>
  <c r="G109" i="4"/>
  <c r="C110" i="4"/>
  <c r="Q430" i="4"/>
  <c r="M431" i="4"/>
  <c r="R71" i="4"/>
  <c r="U70" i="4"/>
  <c r="S70" i="4"/>
  <c r="AC428" i="4"/>
  <c r="R150" i="4"/>
  <c r="U149" i="4"/>
  <c r="S149" i="4"/>
  <c r="H150" i="4"/>
  <c r="J149" i="4"/>
  <c r="L149" i="4"/>
  <c r="W149" i="4" s="1"/>
  <c r="AC308" i="4"/>
  <c r="C350" i="4"/>
  <c r="G349" i="4"/>
  <c r="D392" i="4"/>
  <c r="E391" i="4"/>
  <c r="F391" i="4" s="1"/>
  <c r="Q229" i="4"/>
  <c r="M230" i="4"/>
  <c r="N431" i="4"/>
  <c r="O430" i="4"/>
  <c r="P430" i="4" s="1"/>
  <c r="X428" i="4"/>
  <c r="Y428" i="4" s="1"/>
  <c r="AB428" i="4" s="1"/>
  <c r="R390" i="4"/>
  <c r="U389" i="4"/>
  <c r="S389" i="4"/>
  <c r="E431" i="4"/>
  <c r="F431" i="4" s="1"/>
  <c r="D432" i="4"/>
  <c r="G189" i="4"/>
  <c r="V189" i="4" s="1"/>
  <c r="X189" i="4" s="1"/>
  <c r="C190" i="4"/>
  <c r="O191" i="4"/>
  <c r="P191" i="4" s="1"/>
  <c r="N192" i="4"/>
  <c r="G309" i="4"/>
  <c r="V309" i="4" s="1"/>
  <c r="C310" i="4"/>
  <c r="Q269" i="4"/>
  <c r="M270" i="4"/>
  <c r="E310" i="4"/>
  <c r="F310" i="4" s="1"/>
  <c r="D311" i="4"/>
  <c r="R350" i="4"/>
  <c r="U349" i="4"/>
  <c r="S349" i="4"/>
  <c r="R430" i="4"/>
  <c r="U429" i="4"/>
  <c r="S429" i="4"/>
  <c r="N312" i="4"/>
  <c r="O311" i="4"/>
  <c r="P311" i="4" s="1"/>
  <c r="L269" i="4"/>
  <c r="W269" i="4" s="1"/>
  <c r="H270" i="4"/>
  <c r="J269" i="4"/>
  <c r="AC269" i="4" s="1"/>
  <c r="Q189" i="4"/>
  <c r="M190" i="4"/>
  <c r="G429" i="4"/>
  <c r="V429" i="4" s="1"/>
  <c r="C430" i="4"/>
  <c r="W188" i="4"/>
  <c r="N232" i="4"/>
  <c r="O231" i="4"/>
  <c r="P231" i="4" s="1"/>
  <c r="G26" i="4"/>
  <c r="Q109" i="4"/>
  <c r="M110" i="4"/>
  <c r="W348" i="4"/>
  <c r="V188" i="4"/>
  <c r="X188" i="4" s="1"/>
  <c r="Y188" i="4" s="1"/>
  <c r="AB188" i="4" s="1"/>
  <c r="Q349" i="4"/>
  <c r="M350" i="4"/>
  <c r="M390" i="4"/>
  <c r="Q389" i="4"/>
  <c r="L429" i="4"/>
  <c r="W429" i="4" s="1"/>
  <c r="H430" i="4"/>
  <c r="J429" i="4"/>
  <c r="AC429" i="4" s="1"/>
  <c r="S109" i="4"/>
  <c r="J26" i="4" s="1"/>
  <c r="R110" i="4"/>
  <c r="U109" i="4"/>
  <c r="I26" i="4" s="1"/>
  <c r="W148" i="4"/>
  <c r="X148" i="4" s="1"/>
  <c r="Y148" i="4" s="1"/>
  <c r="AB148" i="4" s="1"/>
  <c r="D272" i="4"/>
  <c r="E271" i="4"/>
  <c r="F271" i="4" s="1"/>
  <c r="L309" i="4"/>
  <c r="H310" i="4"/>
  <c r="J309" i="4"/>
  <c r="AC309" i="4" s="1"/>
  <c r="L24" i="4"/>
  <c r="V348" i="4"/>
  <c r="X348" i="4" s="1"/>
  <c r="Y348" i="4" s="1"/>
  <c r="AB348" i="4" s="1"/>
  <c r="Y189" i="4" l="1"/>
  <c r="AB189" i="4" s="1"/>
  <c r="N432" i="4"/>
  <c r="O431" i="4"/>
  <c r="P431" i="4" s="1"/>
  <c r="O351" i="4"/>
  <c r="P351" i="4" s="1"/>
  <c r="N352" i="4"/>
  <c r="AB66" i="4"/>
  <c r="N23" i="4"/>
  <c r="R23" i="4" s="1"/>
  <c r="AC69" i="4"/>
  <c r="F26" i="4"/>
  <c r="O26" i="4" s="1"/>
  <c r="L230" i="4"/>
  <c r="W230" i="4" s="1"/>
  <c r="H231" i="4"/>
  <c r="J230" i="4"/>
  <c r="L390" i="4"/>
  <c r="H391" i="4"/>
  <c r="J390" i="4"/>
  <c r="E151" i="4"/>
  <c r="F151" i="4" s="1"/>
  <c r="D152" i="4"/>
  <c r="W309" i="4"/>
  <c r="X309" i="4" s="1"/>
  <c r="Y309" i="4" s="1"/>
  <c r="AB309" i="4" s="1"/>
  <c r="L430" i="4"/>
  <c r="J430" i="4"/>
  <c r="H431" i="4"/>
  <c r="X429" i="4"/>
  <c r="Y429" i="4" s="1"/>
  <c r="AB429" i="4" s="1"/>
  <c r="J270" i="4"/>
  <c r="L270" i="4"/>
  <c r="H271" i="4"/>
  <c r="Q270" i="4"/>
  <c r="G27" i="4" s="1"/>
  <c r="M271" i="4"/>
  <c r="O192" i="4"/>
  <c r="P192" i="4" s="1"/>
  <c r="N193" i="4"/>
  <c r="D433" i="4"/>
  <c r="E432" i="4"/>
  <c r="F432" i="4" s="1"/>
  <c r="R391" i="4"/>
  <c r="U390" i="4"/>
  <c r="S390" i="4"/>
  <c r="M231" i="4"/>
  <c r="Q230" i="4"/>
  <c r="V349" i="4"/>
  <c r="AC149" i="4"/>
  <c r="S150" i="4"/>
  <c r="R151" i="4"/>
  <c r="U150" i="4"/>
  <c r="G110" i="4"/>
  <c r="C111" i="4"/>
  <c r="H351" i="4"/>
  <c r="J350" i="4"/>
  <c r="AC350" i="4" s="1"/>
  <c r="L350" i="4"/>
  <c r="R311" i="4"/>
  <c r="U310" i="4"/>
  <c r="S310" i="4"/>
  <c r="V229" i="4"/>
  <c r="N153" i="4"/>
  <c r="O152" i="4"/>
  <c r="P152" i="4" s="1"/>
  <c r="Y67" i="4"/>
  <c r="M24" i="4"/>
  <c r="D352" i="4"/>
  <c r="E351" i="4"/>
  <c r="F351" i="4" s="1"/>
  <c r="C271" i="4"/>
  <c r="G270" i="4"/>
  <c r="R231" i="4"/>
  <c r="U230" i="4"/>
  <c r="S230" i="4"/>
  <c r="J70" i="4"/>
  <c r="L70" i="4"/>
  <c r="H71" i="4"/>
  <c r="D27" i="4"/>
  <c r="X68" i="4"/>
  <c r="K25" i="4"/>
  <c r="C71" i="4"/>
  <c r="G70" i="4"/>
  <c r="M391" i="4"/>
  <c r="Q390" i="4"/>
  <c r="C431" i="4"/>
  <c r="G430" i="4"/>
  <c r="V430" i="4" s="1"/>
  <c r="D393" i="4"/>
  <c r="E392" i="4"/>
  <c r="F392" i="4" s="1"/>
  <c r="J27" i="4"/>
  <c r="R111" i="4"/>
  <c r="U110" i="4"/>
  <c r="S110" i="4"/>
  <c r="Q350" i="4"/>
  <c r="M351" i="4"/>
  <c r="M111" i="4"/>
  <c r="Q110" i="4"/>
  <c r="N233" i="4"/>
  <c r="O232" i="4"/>
  <c r="P232" i="4" s="1"/>
  <c r="Q190" i="4"/>
  <c r="M191" i="4"/>
  <c r="R351" i="4"/>
  <c r="U350" i="4"/>
  <c r="S350" i="4"/>
  <c r="G350" i="4"/>
  <c r="C351" i="4"/>
  <c r="L150" i="4"/>
  <c r="W150" i="4" s="1"/>
  <c r="H151" i="4"/>
  <c r="J150" i="4"/>
  <c r="AC150" i="4" s="1"/>
  <c r="S71" i="4"/>
  <c r="R72" i="4"/>
  <c r="U71" i="4"/>
  <c r="V109" i="4"/>
  <c r="X109" i="4" s="1"/>
  <c r="Y109" i="4" s="1"/>
  <c r="AB109" i="4" s="1"/>
  <c r="W349" i="4"/>
  <c r="AC189" i="4"/>
  <c r="G390" i="4"/>
  <c r="V390" i="4" s="1"/>
  <c r="C391" i="4"/>
  <c r="D72" i="4"/>
  <c r="E71" i="4"/>
  <c r="F71" i="4" s="1"/>
  <c r="O72" i="4"/>
  <c r="P72" i="4" s="1"/>
  <c r="N73" i="4"/>
  <c r="W109" i="4"/>
  <c r="V269" i="4"/>
  <c r="X269" i="4" s="1"/>
  <c r="Y269" i="4" s="1"/>
  <c r="AB269" i="4" s="1"/>
  <c r="R191" i="4"/>
  <c r="U190" i="4"/>
  <c r="I27" i="4" s="1"/>
  <c r="S190" i="4"/>
  <c r="N113" i="4"/>
  <c r="O112" i="4"/>
  <c r="P112" i="4" s="1"/>
  <c r="D193" i="4"/>
  <c r="E192" i="4"/>
  <c r="F192" i="4" s="1"/>
  <c r="W69" i="4"/>
  <c r="E26" i="4"/>
  <c r="W229" i="4"/>
  <c r="W389" i="4"/>
  <c r="E111" i="4"/>
  <c r="F111" i="4" s="1"/>
  <c r="D112" i="4"/>
  <c r="V69" i="4"/>
  <c r="C26" i="4"/>
  <c r="L310" i="4"/>
  <c r="W310" i="4" s="1"/>
  <c r="H311" i="4"/>
  <c r="J310" i="4"/>
  <c r="AC310" i="4" s="1"/>
  <c r="O312" i="4"/>
  <c r="P312" i="4" s="1"/>
  <c r="N313" i="4"/>
  <c r="E231" i="4"/>
  <c r="F231" i="4" s="1"/>
  <c r="D232" i="4"/>
  <c r="G230" i="4"/>
  <c r="V230" i="4" s="1"/>
  <c r="C231" i="4"/>
  <c r="L110" i="4"/>
  <c r="W110" i="4" s="1"/>
  <c r="H111" i="4"/>
  <c r="J110" i="4"/>
  <c r="AC110" i="4" s="1"/>
  <c r="D273" i="4"/>
  <c r="E272" i="4"/>
  <c r="F272" i="4" s="1"/>
  <c r="R431" i="4"/>
  <c r="U430" i="4"/>
  <c r="S430" i="4"/>
  <c r="E311" i="4"/>
  <c r="F311" i="4" s="1"/>
  <c r="D312" i="4"/>
  <c r="G310" i="4"/>
  <c r="C311" i="4"/>
  <c r="C191" i="4"/>
  <c r="G190" i="4"/>
  <c r="V190" i="4" s="1"/>
  <c r="H27" i="4"/>
  <c r="Q431" i="4"/>
  <c r="M432" i="4"/>
  <c r="AC349" i="4"/>
  <c r="Q71" i="4"/>
  <c r="M72" i="4"/>
  <c r="L25" i="4"/>
  <c r="J190" i="4"/>
  <c r="AC190" i="4" s="1"/>
  <c r="L190" i="4"/>
  <c r="H191" i="4"/>
  <c r="R271" i="4"/>
  <c r="U270" i="4"/>
  <c r="S270" i="4"/>
  <c r="Q310" i="4"/>
  <c r="M311" i="4"/>
  <c r="V389" i="4"/>
  <c r="X389" i="4" s="1"/>
  <c r="Y389" i="4" s="1"/>
  <c r="AB389" i="4" s="1"/>
  <c r="AC109" i="4"/>
  <c r="O391" i="4"/>
  <c r="P391" i="4" s="1"/>
  <c r="N392" i="4"/>
  <c r="M151" i="4"/>
  <c r="Q150" i="4"/>
  <c r="V150" i="4" s="1"/>
  <c r="X150" i="4" s="1"/>
  <c r="Y150" i="4" s="1"/>
  <c r="AB150" i="4" s="1"/>
  <c r="G151" i="4"/>
  <c r="C152" i="4"/>
  <c r="X228" i="4"/>
  <c r="Y228" i="4" s="1"/>
  <c r="AB228" i="4" s="1"/>
  <c r="AC229" i="4"/>
  <c r="AC389" i="4"/>
  <c r="O271" i="4"/>
  <c r="P271" i="4" s="1"/>
  <c r="N272" i="4"/>
  <c r="O272" i="4" l="1"/>
  <c r="P272" i="4" s="1"/>
  <c r="N273" i="4"/>
  <c r="Q151" i="4"/>
  <c r="M152" i="4"/>
  <c r="R432" i="4"/>
  <c r="U431" i="4"/>
  <c r="S431" i="4"/>
  <c r="E193" i="4"/>
  <c r="F193" i="4" s="1"/>
  <c r="D194" i="4"/>
  <c r="N74" i="4"/>
  <c r="O73" i="4"/>
  <c r="P73" i="4" s="1"/>
  <c r="J28" i="4"/>
  <c r="V70" i="4"/>
  <c r="C27" i="4"/>
  <c r="H392" i="4"/>
  <c r="L391" i="4"/>
  <c r="J391" i="4"/>
  <c r="C153" i="4"/>
  <c r="N393" i="4"/>
  <c r="O392" i="4"/>
  <c r="P392" i="4" s="1"/>
  <c r="Q311" i="4"/>
  <c r="M312" i="4"/>
  <c r="R272" i="4"/>
  <c r="U271" i="4"/>
  <c r="S271" i="4"/>
  <c r="M433" i="4"/>
  <c r="G191" i="4"/>
  <c r="C192" i="4"/>
  <c r="J311" i="4"/>
  <c r="L311" i="4"/>
  <c r="W311" i="4" s="1"/>
  <c r="H312" i="4"/>
  <c r="E112" i="4"/>
  <c r="F112" i="4" s="1"/>
  <c r="D113" i="4"/>
  <c r="R192" i="4"/>
  <c r="U191" i="4"/>
  <c r="S191" i="4"/>
  <c r="H28" i="4"/>
  <c r="V350" i="4"/>
  <c r="Q191" i="4"/>
  <c r="M192" i="4"/>
  <c r="C432" i="4"/>
  <c r="G431" i="4"/>
  <c r="V431" i="4" s="1"/>
  <c r="G71" i="4"/>
  <c r="C72" i="4"/>
  <c r="H72" i="4"/>
  <c r="J71" i="4"/>
  <c r="L71" i="4"/>
  <c r="D28" i="4"/>
  <c r="L351" i="4"/>
  <c r="W351" i="4" s="1"/>
  <c r="H352" i="4"/>
  <c r="J351" i="4"/>
  <c r="X349" i="4"/>
  <c r="Y349" i="4" s="1"/>
  <c r="AB349" i="4" s="1"/>
  <c r="N194" i="4"/>
  <c r="O193" i="4"/>
  <c r="P193" i="4" s="1"/>
  <c r="H272" i="4"/>
  <c r="J271" i="4"/>
  <c r="AC271" i="4" s="1"/>
  <c r="L271" i="4"/>
  <c r="W271" i="4" s="1"/>
  <c r="J431" i="4"/>
  <c r="AC431" i="4" s="1"/>
  <c r="L431" i="4"/>
  <c r="W431" i="4" s="1"/>
  <c r="H432" i="4"/>
  <c r="E152" i="4"/>
  <c r="F152" i="4" s="1"/>
  <c r="G152" i="4" s="1"/>
  <c r="D153" i="4"/>
  <c r="W390" i="4"/>
  <c r="X390" i="4" s="1"/>
  <c r="Y390" i="4" s="1"/>
  <c r="AB390" i="4" s="1"/>
  <c r="D313" i="4"/>
  <c r="E312" i="4"/>
  <c r="F312" i="4" s="1"/>
  <c r="L111" i="4"/>
  <c r="H112" i="4"/>
  <c r="J111" i="4"/>
  <c r="O233" i="4"/>
  <c r="P233" i="4" s="1"/>
  <c r="N234" i="4"/>
  <c r="AB67" i="4"/>
  <c r="N24" i="4"/>
  <c r="R24" i="4" s="1"/>
  <c r="D434" i="4"/>
  <c r="E433" i="4"/>
  <c r="F433" i="4" s="1"/>
  <c r="V151" i="4"/>
  <c r="H192" i="4"/>
  <c r="J191" i="4"/>
  <c r="AC191" i="4" s="1"/>
  <c r="L191" i="4"/>
  <c r="W191" i="4" s="1"/>
  <c r="E273" i="4"/>
  <c r="F273" i="4" s="1"/>
  <c r="D274" i="4"/>
  <c r="G231" i="4"/>
  <c r="V231" i="4" s="1"/>
  <c r="X231" i="4" s="1"/>
  <c r="C232" i="4"/>
  <c r="O313" i="4"/>
  <c r="P313" i="4" s="1"/>
  <c r="N314" i="4"/>
  <c r="L26" i="4"/>
  <c r="O113" i="4"/>
  <c r="P113" i="4" s="1"/>
  <c r="N114" i="4"/>
  <c r="L151" i="4"/>
  <c r="W151" i="4" s="1"/>
  <c r="H152" i="4"/>
  <c r="J151" i="4"/>
  <c r="Q111" i="4"/>
  <c r="M112" i="4"/>
  <c r="E393" i="4"/>
  <c r="F393" i="4" s="1"/>
  <c r="D394" i="4"/>
  <c r="W70" i="4"/>
  <c r="E27" i="4"/>
  <c r="R232" i="4"/>
  <c r="U231" i="4"/>
  <c r="S231" i="4"/>
  <c r="E352" i="4"/>
  <c r="F352" i="4" s="1"/>
  <c r="D353" i="4"/>
  <c r="O153" i="4"/>
  <c r="P153" i="4" s="1"/>
  <c r="N154" i="4"/>
  <c r="R312" i="4"/>
  <c r="U311" i="4"/>
  <c r="S311" i="4"/>
  <c r="G111" i="4"/>
  <c r="V111" i="4" s="1"/>
  <c r="C112" i="4"/>
  <c r="R152" i="4"/>
  <c r="U151" i="4"/>
  <c r="S151" i="4"/>
  <c r="U391" i="4"/>
  <c r="R392" i="4"/>
  <c r="S391" i="4"/>
  <c r="W270" i="4"/>
  <c r="AC430" i="4"/>
  <c r="AC230" i="4"/>
  <c r="N353" i="4"/>
  <c r="O352" i="4"/>
  <c r="P352" i="4" s="1"/>
  <c r="O432" i="4"/>
  <c r="P432" i="4" s="1"/>
  <c r="Q432" i="4" s="1"/>
  <c r="N433" i="4"/>
  <c r="X190" i="4"/>
  <c r="Y190" i="4" s="1"/>
  <c r="AB190" i="4" s="1"/>
  <c r="E232" i="4"/>
  <c r="F232" i="4" s="1"/>
  <c r="D233" i="4"/>
  <c r="X69" i="4"/>
  <c r="K26" i="4"/>
  <c r="C392" i="4"/>
  <c r="G391" i="4"/>
  <c r="G351" i="4"/>
  <c r="C352" i="4"/>
  <c r="S351" i="4"/>
  <c r="R352" i="4"/>
  <c r="U351" i="4"/>
  <c r="G271" i="4"/>
  <c r="C272" i="4"/>
  <c r="M73" i="4"/>
  <c r="Q72" i="4"/>
  <c r="C312" i="4"/>
  <c r="G311" i="4"/>
  <c r="V311" i="4" s="1"/>
  <c r="X311" i="4" s="1"/>
  <c r="Y311" i="4" s="1"/>
  <c r="AB311" i="4" s="1"/>
  <c r="W190" i="4"/>
  <c r="V310" i="4"/>
  <c r="X310" i="4" s="1"/>
  <c r="Y310" i="4" s="1"/>
  <c r="AB310" i="4" s="1"/>
  <c r="X230" i="4"/>
  <c r="Y230" i="4" s="1"/>
  <c r="AB230" i="4" s="1"/>
  <c r="D73" i="4"/>
  <c r="E72" i="4"/>
  <c r="F72" i="4" s="1"/>
  <c r="R73" i="4"/>
  <c r="U72" i="4"/>
  <c r="S72" i="4"/>
  <c r="M352" i="4"/>
  <c r="Q351" i="4"/>
  <c r="R112" i="4"/>
  <c r="U111" i="4"/>
  <c r="I28" i="4" s="1"/>
  <c r="S111" i="4"/>
  <c r="Q391" i="4"/>
  <c r="M392" i="4"/>
  <c r="Y68" i="4"/>
  <c r="M25" i="4"/>
  <c r="AC70" i="4"/>
  <c r="F27" i="4"/>
  <c r="O27" i="4" s="1"/>
  <c r="V270" i="4"/>
  <c r="X270" i="4" s="1"/>
  <c r="Y270" i="4" s="1"/>
  <c r="AB270" i="4" s="1"/>
  <c r="X229" i="4"/>
  <c r="Y229" i="4" s="1"/>
  <c r="AB229" i="4" s="1"/>
  <c r="W350" i="4"/>
  <c r="V110" i="4"/>
  <c r="X110" i="4" s="1"/>
  <c r="Y110" i="4" s="1"/>
  <c r="AB110" i="4" s="1"/>
  <c r="Q231" i="4"/>
  <c r="G28" i="4" s="1"/>
  <c r="M232" i="4"/>
  <c r="Q271" i="4"/>
  <c r="M272" i="4"/>
  <c r="AC270" i="4"/>
  <c r="W430" i="4"/>
  <c r="X430" i="4" s="1"/>
  <c r="Y430" i="4" s="1"/>
  <c r="AB430" i="4" s="1"/>
  <c r="AC390" i="4"/>
  <c r="L231" i="4"/>
  <c r="W231" i="4" s="1"/>
  <c r="H232" i="4"/>
  <c r="J231" i="4"/>
  <c r="AC231" i="4" s="1"/>
  <c r="V391" i="4" l="1"/>
  <c r="D234" i="4"/>
  <c r="E233" i="4"/>
  <c r="F233" i="4" s="1"/>
  <c r="E434" i="4"/>
  <c r="F434" i="4" s="1"/>
  <c r="D435" i="4"/>
  <c r="L72" i="4"/>
  <c r="H73" i="4"/>
  <c r="J72" i="4"/>
  <c r="D29" i="4"/>
  <c r="G432" i="4"/>
  <c r="V432" i="4" s="1"/>
  <c r="C433" i="4"/>
  <c r="R273" i="4"/>
  <c r="U272" i="4"/>
  <c r="S272" i="4"/>
  <c r="W391" i="4"/>
  <c r="Q152" i="4"/>
  <c r="V152" i="4" s="1"/>
  <c r="X152" i="4" s="1"/>
  <c r="Y152" i="4" s="1"/>
  <c r="AB152" i="4" s="1"/>
  <c r="M153" i="4"/>
  <c r="Q232" i="4"/>
  <c r="M233" i="4"/>
  <c r="Q352" i="4"/>
  <c r="M353" i="4"/>
  <c r="R74" i="4"/>
  <c r="U73" i="4"/>
  <c r="S73" i="4"/>
  <c r="G312" i="4"/>
  <c r="V312" i="4" s="1"/>
  <c r="C313" i="4"/>
  <c r="V271" i="4"/>
  <c r="X271" i="4" s="1"/>
  <c r="Y271" i="4" s="1"/>
  <c r="AB271" i="4" s="1"/>
  <c r="C393" i="4"/>
  <c r="G392" i="4"/>
  <c r="X111" i="4"/>
  <c r="Y111" i="4" s="1"/>
  <c r="AB111" i="4" s="1"/>
  <c r="O154" i="4"/>
  <c r="P154" i="4" s="1"/>
  <c r="N155" i="4"/>
  <c r="L27" i="4"/>
  <c r="N315" i="4"/>
  <c r="O314" i="4"/>
  <c r="P314" i="4" s="1"/>
  <c r="E274" i="4"/>
  <c r="F274" i="4" s="1"/>
  <c r="D275" i="4"/>
  <c r="L192" i="4"/>
  <c r="W192" i="4" s="1"/>
  <c r="H193" i="4"/>
  <c r="J192" i="4"/>
  <c r="AC111" i="4"/>
  <c r="D314" i="4"/>
  <c r="E313" i="4"/>
  <c r="F313" i="4" s="1"/>
  <c r="H433" i="4"/>
  <c r="J432" i="4"/>
  <c r="L432" i="4"/>
  <c r="W432" i="4" s="1"/>
  <c r="G72" i="4"/>
  <c r="C73" i="4"/>
  <c r="M193" i="4"/>
  <c r="Q192" i="4"/>
  <c r="D114" i="4"/>
  <c r="E113" i="4"/>
  <c r="F113" i="4" s="1"/>
  <c r="AC311" i="4"/>
  <c r="M434" i="4"/>
  <c r="Q312" i="4"/>
  <c r="M313" i="4"/>
  <c r="L392" i="4"/>
  <c r="W392" i="4" s="1"/>
  <c r="J392" i="4"/>
  <c r="H393" i="4"/>
  <c r="G352" i="4"/>
  <c r="V352" i="4" s="1"/>
  <c r="C353" i="4"/>
  <c r="N354" i="4"/>
  <c r="O353" i="4"/>
  <c r="P353" i="4" s="1"/>
  <c r="E394" i="4"/>
  <c r="F394" i="4" s="1"/>
  <c r="D395" i="4"/>
  <c r="AC151" i="4"/>
  <c r="N115" i="4"/>
  <c r="O114" i="4"/>
  <c r="P114" i="4" s="1"/>
  <c r="X151" i="4"/>
  <c r="Y151" i="4" s="1"/>
  <c r="AB151" i="4" s="1"/>
  <c r="J112" i="4"/>
  <c r="L112" i="4"/>
  <c r="W112" i="4" s="1"/>
  <c r="H113" i="4"/>
  <c r="L272" i="4"/>
  <c r="W272" i="4" s="1"/>
  <c r="H273" i="4"/>
  <c r="J272" i="4"/>
  <c r="AC272" i="4" s="1"/>
  <c r="AC351" i="4"/>
  <c r="W71" i="4"/>
  <c r="E28" i="4"/>
  <c r="V71" i="4"/>
  <c r="C28" i="4"/>
  <c r="G192" i="4"/>
  <c r="C193" i="4"/>
  <c r="G153" i="4"/>
  <c r="C154" i="4"/>
  <c r="N75" i="4"/>
  <c r="O74" i="4"/>
  <c r="P74" i="4" s="1"/>
  <c r="N274" i="4"/>
  <c r="O273" i="4"/>
  <c r="P273" i="4" s="1"/>
  <c r="G272" i="4"/>
  <c r="V272" i="4" s="1"/>
  <c r="X272" i="4" s="1"/>
  <c r="Y272" i="4" s="1"/>
  <c r="AB272" i="4" s="1"/>
  <c r="C273" i="4"/>
  <c r="U352" i="4"/>
  <c r="R353" i="4"/>
  <c r="S352" i="4"/>
  <c r="C113" i="4"/>
  <c r="G112" i="4"/>
  <c r="R313" i="4"/>
  <c r="U312" i="4"/>
  <c r="S312" i="4"/>
  <c r="Q112" i="4"/>
  <c r="G29" i="4" s="1"/>
  <c r="M113" i="4"/>
  <c r="Y231" i="4"/>
  <c r="AB231" i="4" s="1"/>
  <c r="N195" i="4"/>
  <c r="O194" i="4"/>
  <c r="P194" i="4" s="1"/>
  <c r="R193" i="4"/>
  <c r="U192" i="4"/>
  <c r="S192" i="4"/>
  <c r="N394" i="4"/>
  <c r="O393" i="4"/>
  <c r="P393" i="4" s="1"/>
  <c r="J232" i="4"/>
  <c r="L232" i="4"/>
  <c r="W232" i="4" s="1"/>
  <c r="H233" i="4"/>
  <c r="AB68" i="4"/>
  <c r="N25" i="4"/>
  <c r="R25" i="4" s="1"/>
  <c r="M273" i="4"/>
  <c r="Q272" i="4"/>
  <c r="M393" i="4"/>
  <c r="Q392" i="4"/>
  <c r="R113" i="4"/>
  <c r="U112" i="4"/>
  <c r="I29" i="4" s="1"/>
  <c r="S112" i="4"/>
  <c r="H29" i="4"/>
  <c r="E73" i="4"/>
  <c r="F73" i="4" s="1"/>
  <c r="D74" i="4"/>
  <c r="Q73" i="4"/>
  <c r="M74" i="4"/>
  <c r="V351" i="4"/>
  <c r="X351" i="4" s="1"/>
  <c r="Y69" i="4"/>
  <c r="M26" i="4"/>
  <c r="O433" i="4"/>
  <c r="P433" i="4" s="1"/>
  <c r="Q433" i="4" s="1"/>
  <c r="N434" i="4"/>
  <c r="U392" i="4"/>
  <c r="R393" i="4"/>
  <c r="S392" i="4"/>
  <c r="R153" i="4"/>
  <c r="U152" i="4"/>
  <c r="S152" i="4"/>
  <c r="D354" i="4"/>
  <c r="E353" i="4"/>
  <c r="F353" i="4" s="1"/>
  <c r="R233" i="4"/>
  <c r="U232" i="4"/>
  <c r="S232" i="4"/>
  <c r="J29" i="4" s="1"/>
  <c r="J152" i="4"/>
  <c r="AC152" i="4" s="1"/>
  <c r="L152" i="4"/>
  <c r="W152" i="4" s="1"/>
  <c r="H153" i="4"/>
  <c r="C233" i="4"/>
  <c r="G232" i="4"/>
  <c r="V232" i="4" s="1"/>
  <c r="X232" i="4" s="1"/>
  <c r="Y232" i="4" s="1"/>
  <c r="AB232" i="4" s="1"/>
  <c r="O234" i="4"/>
  <c r="P234" i="4" s="1"/>
  <c r="N235" i="4"/>
  <c r="W111" i="4"/>
  <c r="D154" i="4"/>
  <c r="E153" i="4"/>
  <c r="F153" i="4" s="1"/>
  <c r="L352" i="4"/>
  <c r="H353" i="4"/>
  <c r="J352" i="4"/>
  <c r="AC352" i="4" s="1"/>
  <c r="AC71" i="4"/>
  <c r="F28" i="4"/>
  <c r="O28" i="4" s="1"/>
  <c r="X431" i="4"/>
  <c r="Y431" i="4" s="1"/>
  <c r="AB431" i="4" s="1"/>
  <c r="X350" i="4"/>
  <c r="Y350" i="4" s="1"/>
  <c r="AB350" i="4" s="1"/>
  <c r="H313" i="4"/>
  <c r="J312" i="4"/>
  <c r="L312" i="4"/>
  <c r="W312" i="4" s="1"/>
  <c r="V191" i="4"/>
  <c r="X191" i="4" s="1"/>
  <c r="Y191" i="4" s="1"/>
  <c r="AB191" i="4" s="1"/>
  <c r="AC391" i="4"/>
  <c r="X70" i="4"/>
  <c r="K27" i="4"/>
  <c r="E194" i="4"/>
  <c r="F194" i="4" s="1"/>
  <c r="D195" i="4"/>
  <c r="R433" i="4"/>
  <c r="U432" i="4"/>
  <c r="S432" i="4"/>
  <c r="R154" i="4" l="1"/>
  <c r="U153" i="4"/>
  <c r="S153" i="4"/>
  <c r="S113" i="4"/>
  <c r="J30" i="4" s="1"/>
  <c r="R114" i="4"/>
  <c r="U113" i="4"/>
  <c r="H114" i="4"/>
  <c r="J113" i="4"/>
  <c r="AC113" i="4" s="1"/>
  <c r="L113" i="4"/>
  <c r="E314" i="4"/>
  <c r="F314" i="4" s="1"/>
  <c r="D315" i="4"/>
  <c r="N316" i="4"/>
  <c r="O315" i="4"/>
  <c r="P315" i="4" s="1"/>
  <c r="G313" i="4"/>
  <c r="C314" i="4"/>
  <c r="Q233" i="4"/>
  <c r="M234" i="4"/>
  <c r="G433" i="4"/>
  <c r="V433" i="4" s="1"/>
  <c r="C434" i="4"/>
  <c r="J353" i="4"/>
  <c r="AC353" i="4" s="1"/>
  <c r="L353" i="4"/>
  <c r="H354" i="4"/>
  <c r="E354" i="4"/>
  <c r="F354" i="4" s="1"/>
  <c r="D355" i="4"/>
  <c r="Q74" i="4"/>
  <c r="M75" i="4"/>
  <c r="G113" i="4"/>
  <c r="C114" i="4"/>
  <c r="N275" i="4"/>
  <c r="O274" i="4"/>
  <c r="P274" i="4" s="1"/>
  <c r="M314" i="4"/>
  <c r="Q313" i="4"/>
  <c r="V392" i="4"/>
  <c r="X392" i="4" s="1"/>
  <c r="R75" i="4"/>
  <c r="U74" i="4"/>
  <c r="S74" i="4"/>
  <c r="X432" i="4"/>
  <c r="Y432" i="4" s="1"/>
  <c r="AB432" i="4" s="1"/>
  <c r="D235" i="4"/>
  <c r="E234" i="4"/>
  <c r="F234" i="4" s="1"/>
  <c r="R434" i="4"/>
  <c r="U433" i="4"/>
  <c r="S433" i="4"/>
  <c r="Y70" i="4"/>
  <c r="M27" i="4"/>
  <c r="AC312" i="4"/>
  <c r="W352" i="4"/>
  <c r="H154" i="4"/>
  <c r="J153" i="4"/>
  <c r="AC153" i="4" s="1"/>
  <c r="L153" i="4"/>
  <c r="W153" i="4" s="1"/>
  <c r="Q393" i="4"/>
  <c r="M394" i="4"/>
  <c r="AC232" i="4"/>
  <c r="G193" i="4"/>
  <c r="C194" i="4"/>
  <c r="L273" i="4"/>
  <c r="H274" i="4"/>
  <c r="J273" i="4"/>
  <c r="AC112" i="4"/>
  <c r="N355" i="4"/>
  <c r="O354" i="4"/>
  <c r="P354" i="4" s="1"/>
  <c r="J393" i="4"/>
  <c r="H394" i="4"/>
  <c r="L393" i="4"/>
  <c r="G73" i="4"/>
  <c r="C74" i="4"/>
  <c r="L433" i="4"/>
  <c r="H434" i="4"/>
  <c r="J433" i="4"/>
  <c r="AC433" i="4" s="1"/>
  <c r="AC192" i="4"/>
  <c r="N156" i="4"/>
  <c r="O155" i="4"/>
  <c r="P155" i="4" s="1"/>
  <c r="C394" i="4"/>
  <c r="G393" i="4"/>
  <c r="V393" i="4" s="1"/>
  <c r="Q353" i="4"/>
  <c r="M354" i="4"/>
  <c r="Q153" i="4"/>
  <c r="M154" i="4"/>
  <c r="E435" i="4"/>
  <c r="F435" i="4" s="1"/>
  <c r="D436" i="4"/>
  <c r="X391" i="4"/>
  <c r="Y391" i="4" s="1"/>
  <c r="AB391" i="4" s="1"/>
  <c r="D155" i="4"/>
  <c r="E154" i="4"/>
  <c r="F154" i="4" s="1"/>
  <c r="N435" i="4"/>
  <c r="O434" i="4"/>
  <c r="P434" i="4" s="1"/>
  <c r="Q434" i="4" s="1"/>
  <c r="Y351" i="4"/>
  <c r="AB351" i="4" s="1"/>
  <c r="Q273" i="4"/>
  <c r="M274" i="4"/>
  <c r="H234" i="4"/>
  <c r="J233" i="4"/>
  <c r="L233" i="4"/>
  <c r="W233" i="4" s="1"/>
  <c r="N395" i="4"/>
  <c r="O394" i="4"/>
  <c r="P394" i="4" s="1"/>
  <c r="V112" i="4"/>
  <c r="X112" i="4" s="1"/>
  <c r="Y112" i="4" s="1"/>
  <c r="AB112" i="4" s="1"/>
  <c r="G154" i="4"/>
  <c r="C155" i="4"/>
  <c r="X352" i="4"/>
  <c r="Y352" i="4" s="1"/>
  <c r="AB352" i="4" s="1"/>
  <c r="M435" i="4"/>
  <c r="L73" i="4"/>
  <c r="H74" i="4"/>
  <c r="J73" i="4"/>
  <c r="D30" i="4"/>
  <c r="G233" i="4"/>
  <c r="C234" i="4"/>
  <c r="O195" i="4"/>
  <c r="P195" i="4" s="1"/>
  <c r="N196" i="4"/>
  <c r="G273" i="4"/>
  <c r="C274" i="4"/>
  <c r="V153" i="4"/>
  <c r="X153" i="4" s="1"/>
  <c r="Y153" i="4" s="1"/>
  <c r="AB153" i="4" s="1"/>
  <c r="X71" i="4"/>
  <c r="K28" i="4"/>
  <c r="O115" i="4"/>
  <c r="P115" i="4" s="1"/>
  <c r="N116" i="4"/>
  <c r="Q193" i="4"/>
  <c r="M194" i="4"/>
  <c r="AC432" i="4"/>
  <c r="D276" i="4"/>
  <c r="E275" i="4"/>
  <c r="F275" i="4" s="1"/>
  <c r="X312" i="4"/>
  <c r="Y312" i="4" s="1"/>
  <c r="AB312" i="4" s="1"/>
  <c r="W72" i="4"/>
  <c r="L29" i="4" s="1"/>
  <c r="E29" i="4"/>
  <c r="N236" i="4"/>
  <c r="O235" i="4"/>
  <c r="P235" i="4" s="1"/>
  <c r="R394" i="4"/>
  <c r="U393" i="4"/>
  <c r="S393" i="4"/>
  <c r="D196" i="4"/>
  <c r="E195" i="4"/>
  <c r="F195" i="4" s="1"/>
  <c r="L313" i="4"/>
  <c r="H314" i="4"/>
  <c r="J313" i="4"/>
  <c r="S233" i="4"/>
  <c r="R234" i="4"/>
  <c r="U233" i="4"/>
  <c r="AB69" i="4"/>
  <c r="N26" i="4"/>
  <c r="R26" i="4" s="1"/>
  <c r="E74" i="4"/>
  <c r="F74" i="4" s="1"/>
  <c r="D75" i="4"/>
  <c r="R194" i="4"/>
  <c r="U193" i="4"/>
  <c r="I30" i="4" s="1"/>
  <c r="S193" i="4"/>
  <c r="Q113" i="4"/>
  <c r="G30" i="4" s="1"/>
  <c r="M114" i="4"/>
  <c r="S313" i="4"/>
  <c r="R314" i="4"/>
  <c r="U313" i="4"/>
  <c r="R354" i="4"/>
  <c r="U353" i="4"/>
  <c r="S353" i="4"/>
  <c r="O75" i="4"/>
  <c r="P75" i="4" s="1"/>
  <c r="N76" i="4"/>
  <c r="V192" i="4"/>
  <c r="X192" i="4" s="1"/>
  <c r="Y192" i="4" s="1"/>
  <c r="AB192" i="4" s="1"/>
  <c r="L28" i="4"/>
  <c r="D396" i="4"/>
  <c r="E395" i="4"/>
  <c r="F395" i="4" s="1"/>
  <c r="C354" i="4"/>
  <c r="G353" i="4"/>
  <c r="AC392" i="4"/>
  <c r="D115" i="4"/>
  <c r="E114" i="4"/>
  <c r="F114" i="4" s="1"/>
  <c r="V72" i="4"/>
  <c r="C29" i="4"/>
  <c r="L193" i="4"/>
  <c r="H194" i="4"/>
  <c r="J193" i="4"/>
  <c r="AC193" i="4" s="1"/>
  <c r="H30" i="4"/>
  <c r="R274" i="4"/>
  <c r="U273" i="4"/>
  <c r="S273" i="4"/>
  <c r="AC72" i="4"/>
  <c r="F29" i="4"/>
  <c r="O29" i="4" s="1"/>
  <c r="C355" i="4" l="1"/>
  <c r="G354" i="4"/>
  <c r="D277" i="4"/>
  <c r="E277" i="4" s="1"/>
  <c r="F277" i="4" s="1"/>
  <c r="E276" i="4"/>
  <c r="F276" i="4" s="1"/>
  <c r="O116" i="4"/>
  <c r="P116" i="4" s="1"/>
  <c r="N117" i="4"/>
  <c r="O117" i="4" s="1"/>
  <c r="P117" i="4" s="1"/>
  <c r="AC73" i="4"/>
  <c r="F30" i="4"/>
  <c r="O30" i="4" s="1"/>
  <c r="L434" i="4"/>
  <c r="H435" i="4"/>
  <c r="J434" i="4"/>
  <c r="N356" i="4"/>
  <c r="O355" i="4"/>
  <c r="P355" i="4" s="1"/>
  <c r="M395" i="4"/>
  <c r="Q394" i="4"/>
  <c r="AB70" i="4"/>
  <c r="N27" i="4"/>
  <c r="R27" i="4" s="1"/>
  <c r="G114" i="4"/>
  <c r="V114" i="4" s="1"/>
  <c r="C115" i="4"/>
  <c r="D356" i="4"/>
  <c r="E355" i="4"/>
  <c r="F355" i="4" s="1"/>
  <c r="O316" i="4"/>
  <c r="P316" i="4" s="1"/>
  <c r="N317" i="4"/>
  <c r="O317" i="4" s="1"/>
  <c r="P317" i="4" s="1"/>
  <c r="R275" i="4"/>
  <c r="U274" i="4"/>
  <c r="S274" i="4"/>
  <c r="W193" i="4"/>
  <c r="E115" i="4"/>
  <c r="F115" i="4" s="1"/>
  <c r="D116" i="4"/>
  <c r="O76" i="4"/>
  <c r="P76" i="4" s="1"/>
  <c r="N77" i="4"/>
  <c r="O77" i="4" s="1"/>
  <c r="P77" i="4" s="1"/>
  <c r="R355" i="4"/>
  <c r="U354" i="4"/>
  <c r="S354" i="4"/>
  <c r="M115" i="4"/>
  <c r="Q114" i="4"/>
  <c r="R195" i="4"/>
  <c r="U194" i="4"/>
  <c r="S194" i="4"/>
  <c r="AC313" i="4"/>
  <c r="D197" i="4"/>
  <c r="E197" i="4" s="1"/>
  <c r="F197" i="4" s="1"/>
  <c r="E196" i="4"/>
  <c r="F196" i="4" s="1"/>
  <c r="U394" i="4"/>
  <c r="R395" i="4"/>
  <c r="S394" i="4"/>
  <c r="C275" i="4"/>
  <c r="G274" i="4"/>
  <c r="G234" i="4"/>
  <c r="C235" i="4"/>
  <c r="J74" i="4"/>
  <c r="L74" i="4"/>
  <c r="H75" i="4"/>
  <c r="D31" i="4"/>
  <c r="AC233" i="4"/>
  <c r="E155" i="4"/>
  <c r="F155" i="4" s="1"/>
  <c r="D156" i="4"/>
  <c r="M155" i="4"/>
  <c r="Q154" i="4"/>
  <c r="V154" i="4" s="1"/>
  <c r="X154" i="4" s="1"/>
  <c r="Y154" i="4" s="1"/>
  <c r="AB154" i="4" s="1"/>
  <c r="N157" i="4"/>
  <c r="O157" i="4" s="1"/>
  <c r="P157" i="4" s="1"/>
  <c r="O156" i="4"/>
  <c r="P156" i="4" s="1"/>
  <c r="W433" i="4"/>
  <c r="J394" i="4"/>
  <c r="AC394" i="4" s="1"/>
  <c r="H395" i="4"/>
  <c r="L394" i="4"/>
  <c r="W394" i="4" s="1"/>
  <c r="C195" i="4"/>
  <c r="G194" i="4"/>
  <c r="V194" i="4" s="1"/>
  <c r="E235" i="4"/>
  <c r="F235" i="4" s="1"/>
  <c r="D236" i="4"/>
  <c r="Q314" i="4"/>
  <c r="M315" i="4"/>
  <c r="V113" i="4"/>
  <c r="G434" i="4"/>
  <c r="V434" i="4" s="1"/>
  <c r="C435" i="4"/>
  <c r="G314" i="4"/>
  <c r="C315" i="4"/>
  <c r="E315" i="4"/>
  <c r="F315" i="4" s="1"/>
  <c r="D316" i="4"/>
  <c r="L114" i="4"/>
  <c r="H115" i="4"/>
  <c r="J114" i="4"/>
  <c r="Q435" i="4"/>
  <c r="M436" i="4"/>
  <c r="D397" i="4"/>
  <c r="E397" i="4" s="1"/>
  <c r="F397" i="4" s="1"/>
  <c r="E396" i="4"/>
  <c r="F396" i="4" s="1"/>
  <c r="D76" i="4"/>
  <c r="E75" i="4"/>
  <c r="F75" i="4" s="1"/>
  <c r="L314" i="4"/>
  <c r="H315" i="4"/>
  <c r="J314" i="4"/>
  <c r="Q194" i="4"/>
  <c r="M195" i="4"/>
  <c r="V273" i="4"/>
  <c r="V233" i="4"/>
  <c r="X233" i="4" s="1"/>
  <c r="Y233" i="4" s="1"/>
  <c r="AB233" i="4" s="1"/>
  <c r="W73" i="4"/>
  <c r="E30" i="4"/>
  <c r="L234" i="4"/>
  <c r="H235" i="4"/>
  <c r="J234" i="4"/>
  <c r="C75" i="4"/>
  <c r="G74" i="4"/>
  <c r="AC393" i="4"/>
  <c r="AC273" i="4"/>
  <c r="V193" i="4"/>
  <c r="X193" i="4" s="1"/>
  <c r="Y193" i="4" s="1"/>
  <c r="AB193" i="4" s="1"/>
  <c r="S75" i="4"/>
  <c r="R76" i="4"/>
  <c r="U75" i="4"/>
  <c r="Q75" i="4"/>
  <c r="M76" i="4"/>
  <c r="J354" i="4"/>
  <c r="L354" i="4"/>
  <c r="W354" i="4" s="1"/>
  <c r="H355" i="4"/>
  <c r="X433" i="4"/>
  <c r="Y433" i="4" s="1"/>
  <c r="AB433" i="4" s="1"/>
  <c r="V313" i="4"/>
  <c r="J194" i="4"/>
  <c r="AC194" i="4" s="1"/>
  <c r="L194" i="4"/>
  <c r="W194" i="4" s="1"/>
  <c r="H195" i="4"/>
  <c r="W393" i="4"/>
  <c r="X393" i="4" s="1"/>
  <c r="Y393" i="4" s="1"/>
  <c r="AB393" i="4" s="1"/>
  <c r="W273" i="4"/>
  <c r="L154" i="4"/>
  <c r="W154" i="4" s="1"/>
  <c r="H155" i="4"/>
  <c r="J154" i="4"/>
  <c r="X72" i="4"/>
  <c r="K29" i="4"/>
  <c r="V353" i="4"/>
  <c r="R315" i="4"/>
  <c r="U314" i="4"/>
  <c r="S314" i="4"/>
  <c r="R235" i="4"/>
  <c r="U234" i="4"/>
  <c r="S234" i="4"/>
  <c r="W313" i="4"/>
  <c r="N237" i="4"/>
  <c r="O237" i="4" s="1"/>
  <c r="P237" i="4" s="1"/>
  <c r="O236" i="4"/>
  <c r="P236" i="4" s="1"/>
  <c r="Y71" i="4"/>
  <c r="M28" i="4"/>
  <c r="O196" i="4"/>
  <c r="P196" i="4" s="1"/>
  <c r="N197" i="4"/>
  <c r="O197" i="4" s="1"/>
  <c r="P197" i="4" s="1"/>
  <c r="G155" i="4"/>
  <c r="C156" i="4"/>
  <c r="O395" i="4"/>
  <c r="P395" i="4" s="1"/>
  <c r="N396" i="4"/>
  <c r="Q274" i="4"/>
  <c r="M275" i="4"/>
  <c r="N436" i="4"/>
  <c r="O435" i="4"/>
  <c r="P435" i="4" s="1"/>
  <c r="D437" i="4"/>
  <c r="E437" i="4" s="1"/>
  <c r="F437" i="4" s="1"/>
  <c r="E436" i="4"/>
  <c r="F436" i="4" s="1"/>
  <c r="Q354" i="4"/>
  <c r="M355" i="4"/>
  <c r="C395" i="4"/>
  <c r="G394" i="4"/>
  <c r="V394" i="4" s="1"/>
  <c r="X394" i="4" s="1"/>
  <c r="V73" i="4"/>
  <c r="C30" i="4"/>
  <c r="J274" i="4"/>
  <c r="L274" i="4"/>
  <c r="W274" i="4" s="1"/>
  <c r="H275" i="4"/>
  <c r="R435" i="4"/>
  <c r="U434" i="4"/>
  <c r="S434" i="4"/>
  <c r="H31" i="4"/>
  <c r="Y392" i="4"/>
  <c r="AB392" i="4" s="1"/>
  <c r="O275" i="4"/>
  <c r="P275" i="4" s="1"/>
  <c r="N276" i="4"/>
  <c r="W353" i="4"/>
  <c r="M235" i="4"/>
  <c r="Q234" i="4"/>
  <c r="W113" i="4"/>
  <c r="R115" i="4"/>
  <c r="H32" i="4" s="1"/>
  <c r="U114" i="4"/>
  <c r="I31" i="4" s="1"/>
  <c r="S114" i="4"/>
  <c r="J31" i="4" s="1"/>
  <c r="S154" i="4"/>
  <c r="R155" i="4"/>
  <c r="U154" i="4"/>
  <c r="O276" i="4" l="1"/>
  <c r="P276" i="4" s="1"/>
  <c r="N277" i="4"/>
  <c r="O277" i="4" s="1"/>
  <c r="P277" i="4" s="1"/>
  <c r="Y394" i="4"/>
  <c r="AB394" i="4" s="1"/>
  <c r="Q275" i="4"/>
  <c r="M276" i="4"/>
  <c r="C157" i="4"/>
  <c r="V74" i="4"/>
  <c r="C31" i="4"/>
  <c r="L235" i="4"/>
  <c r="H236" i="4"/>
  <c r="J235" i="4"/>
  <c r="D77" i="4"/>
  <c r="E77" i="4" s="1"/>
  <c r="F77" i="4" s="1"/>
  <c r="E76" i="4"/>
  <c r="F76" i="4" s="1"/>
  <c r="C436" i="4"/>
  <c r="G435" i="4"/>
  <c r="V435" i="4" s="1"/>
  <c r="G275" i="4"/>
  <c r="C276" i="4"/>
  <c r="Q235" i="4"/>
  <c r="M236" i="4"/>
  <c r="AC274" i="4"/>
  <c r="G395" i="4"/>
  <c r="C396" i="4"/>
  <c r="AB71" i="4"/>
  <c r="N28" i="4"/>
  <c r="R28" i="4" s="1"/>
  <c r="Y72" i="4"/>
  <c r="M29" i="4"/>
  <c r="G75" i="4"/>
  <c r="C76" i="4"/>
  <c r="W234" i="4"/>
  <c r="X273" i="4"/>
  <c r="Y273" i="4" s="1"/>
  <c r="AB273" i="4" s="1"/>
  <c r="J315" i="4"/>
  <c r="L315" i="4"/>
  <c r="H316" i="4"/>
  <c r="AC114" i="4"/>
  <c r="G195" i="4"/>
  <c r="V195" i="4" s="1"/>
  <c r="X195" i="4" s="1"/>
  <c r="Y195" i="4" s="1"/>
  <c r="AB195" i="4" s="1"/>
  <c r="C196" i="4"/>
  <c r="Q155" i="4"/>
  <c r="V155" i="4" s="1"/>
  <c r="X155" i="4" s="1"/>
  <c r="Y155" i="4" s="1"/>
  <c r="AB155" i="4" s="1"/>
  <c r="M156" i="4"/>
  <c r="G235" i="4"/>
  <c r="V235" i="4" s="1"/>
  <c r="C236" i="4"/>
  <c r="R196" i="4"/>
  <c r="U195" i="4"/>
  <c r="S195" i="4"/>
  <c r="D117" i="4"/>
  <c r="E117" i="4" s="1"/>
  <c r="F117" i="4" s="1"/>
  <c r="E116" i="4"/>
  <c r="F116" i="4" s="1"/>
  <c r="M396" i="4"/>
  <c r="Q395" i="4"/>
  <c r="J435" i="4"/>
  <c r="L435" i="4"/>
  <c r="H436" i="4"/>
  <c r="H356" i="4"/>
  <c r="J355" i="4"/>
  <c r="L355" i="4"/>
  <c r="X194" i="4"/>
  <c r="Y194" i="4" s="1"/>
  <c r="AB194" i="4" s="1"/>
  <c r="AC74" i="4"/>
  <c r="F31" i="4"/>
  <c r="O31" i="4" s="1"/>
  <c r="U115" i="4"/>
  <c r="I32" i="4" s="1"/>
  <c r="R116" i="4"/>
  <c r="S115" i="4"/>
  <c r="J32" i="4" s="1"/>
  <c r="N397" i="4"/>
  <c r="O397" i="4" s="1"/>
  <c r="P397" i="4" s="1"/>
  <c r="O396" i="4"/>
  <c r="P396" i="4" s="1"/>
  <c r="R316" i="4"/>
  <c r="U315" i="4"/>
  <c r="S315" i="4"/>
  <c r="AC154" i="4"/>
  <c r="X313" i="4"/>
  <c r="Y313" i="4" s="1"/>
  <c r="AB313" i="4" s="1"/>
  <c r="AC354" i="4"/>
  <c r="Q195" i="4"/>
  <c r="M196" i="4"/>
  <c r="W314" i="4"/>
  <c r="J115" i="4"/>
  <c r="H116" i="4"/>
  <c r="L115" i="4"/>
  <c r="C316" i="4"/>
  <c r="G315" i="4"/>
  <c r="X113" i="4"/>
  <c r="Y113" i="4" s="1"/>
  <c r="AB113" i="4" s="1"/>
  <c r="E236" i="4"/>
  <c r="F236" i="4" s="1"/>
  <c r="D237" i="4"/>
  <c r="E237" i="4" s="1"/>
  <c r="F237" i="4" s="1"/>
  <c r="E156" i="4"/>
  <c r="F156" i="4" s="1"/>
  <c r="G156" i="4" s="1"/>
  <c r="D157" i="4"/>
  <c r="E157" i="4" s="1"/>
  <c r="F157" i="4" s="1"/>
  <c r="H76" i="4"/>
  <c r="J75" i="4"/>
  <c r="L75" i="4"/>
  <c r="D32" i="4"/>
  <c r="V234" i="4"/>
  <c r="X234" i="4" s="1"/>
  <c r="Y234" i="4" s="1"/>
  <c r="AB234" i="4" s="1"/>
  <c r="U395" i="4"/>
  <c r="R396" i="4"/>
  <c r="S395" i="4"/>
  <c r="R356" i="4"/>
  <c r="U355" i="4"/>
  <c r="S355" i="4"/>
  <c r="R276" i="4"/>
  <c r="U275" i="4"/>
  <c r="S275" i="4"/>
  <c r="D357" i="4"/>
  <c r="E357" i="4" s="1"/>
  <c r="F357" i="4" s="1"/>
  <c r="E356" i="4"/>
  <c r="F356" i="4" s="1"/>
  <c r="W434" i="4"/>
  <c r="X434" i="4" s="1"/>
  <c r="Y434" i="4" s="1"/>
  <c r="AB434" i="4" s="1"/>
  <c r="V354" i="4"/>
  <c r="X354" i="4" s="1"/>
  <c r="Y354" i="4" s="1"/>
  <c r="AB354" i="4" s="1"/>
  <c r="AC314" i="4"/>
  <c r="D317" i="4"/>
  <c r="E317" i="4" s="1"/>
  <c r="F317" i="4" s="1"/>
  <c r="E316" i="4"/>
  <c r="F316" i="4" s="1"/>
  <c r="AC434" i="4"/>
  <c r="R156" i="4"/>
  <c r="U155" i="4"/>
  <c r="S155" i="4"/>
  <c r="R436" i="4"/>
  <c r="U435" i="4"/>
  <c r="S435" i="4"/>
  <c r="Q355" i="4"/>
  <c r="M356" i="4"/>
  <c r="G31" i="4"/>
  <c r="H276" i="4"/>
  <c r="J275" i="4"/>
  <c r="AC275" i="4" s="1"/>
  <c r="L275" i="4"/>
  <c r="W275" i="4" s="1"/>
  <c r="X73" i="4"/>
  <c r="K30" i="4"/>
  <c r="O436" i="4"/>
  <c r="P436" i="4" s="1"/>
  <c r="N437" i="4"/>
  <c r="O437" i="4" s="1"/>
  <c r="P437" i="4" s="1"/>
  <c r="R236" i="4"/>
  <c r="U235" i="4"/>
  <c r="S235" i="4"/>
  <c r="X353" i="4"/>
  <c r="Y353" i="4" s="1"/>
  <c r="AB353" i="4" s="1"/>
  <c r="L155" i="4"/>
  <c r="W155" i="4" s="1"/>
  <c r="H156" i="4"/>
  <c r="J155" i="4"/>
  <c r="AC155" i="4" s="1"/>
  <c r="H196" i="4"/>
  <c r="J195" i="4"/>
  <c r="L195" i="4"/>
  <c r="W195" i="4" s="1"/>
  <c r="M77" i="4"/>
  <c r="Q77" i="4" s="1"/>
  <c r="Q76" i="4"/>
  <c r="R77" i="4"/>
  <c r="U76" i="4"/>
  <c r="H33" i="4"/>
  <c r="S76" i="4"/>
  <c r="AC234" i="4"/>
  <c r="L30" i="4"/>
  <c r="Q436" i="4"/>
  <c r="M437" i="4"/>
  <c r="Q437" i="4" s="1"/>
  <c r="W114" i="4"/>
  <c r="X114" i="4" s="1"/>
  <c r="Y114" i="4" s="1"/>
  <c r="AB114" i="4" s="1"/>
  <c r="V314" i="4"/>
  <c r="Q315" i="4"/>
  <c r="G32" i="4" s="1"/>
  <c r="M316" i="4"/>
  <c r="H396" i="4"/>
  <c r="J395" i="4"/>
  <c r="L395" i="4"/>
  <c r="W395" i="4" s="1"/>
  <c r="W74" i="4"/>
  <c r="E31" i="4"/>
  <c r="V274" i="4"/>
  <c r="X274" i="4" s="1"/>
  <c r="Y274" i="4" s="1"/>
  <c r="AB274" i="4" s="1"/>
  <c r="M116" i="4"/>
  <c r="Q115" i="4"/>
  <c r="C116" i="4"/>
  <c r="G115" i="4"/>
  <c r="O356" i="4"/>
  <c r="P356" i="4" s="1"/>
  <c r="N357" i="4"/>
  <c r="O357" i="4" s="1"/>
  <c r="P357" i="4" s="1"/>
  <c r="G355" i="4"/>
  <c r="C356" i="4"/>
  <c r="G76" i="4" l="1"/>
  <c r="C77" i="4"/>
  <c r="G77" i="4" s="1"/>
  <c r="V395" i="4"/>
  <c r="X395" i="4" s="1"/>
  <c r="Y395" i="4" s="1"/>
  <c r="AB395" i="4" s="1"/>
  <c r="G436" i="4"/>
  <c r="V436" i="4" s="1"/>
  <c r="C437" i="4"/>
  <c r="G437" i="4" s="1"/>
  <c r="V437" i="4" s="1"/>
  <c r="J236" i="4"/>
  <c r="L236" i="4"/>
  <c r="H237" i="4"/>
  <c r="C357" i="4"/>
  <c r="G357" i="4" s="1"/>
  <c r="G356" i="4"/>
  <c r="V115" i="4"/>
  <c r="X115" i="4" s="1"/>
  <c r="Y115" i="4" s="1"/>
  <c r="AB115" i="4" s="1"/>
  <c r="AC395" i="4"/>
  <c r="X314" i="4"/>
  <c r="Y314" i="4" s="1"/>
  <c r="AB314" i="4" s="1"/>
  <c r="J156" i="4"/>
  <c r="L156" i="4"/>
  <c r="H157" i="4"/>
  <c r="L276" i="4"/>
  <c r="H277" i="4"/>
  <c r="J276" i="4"/>
  <c r="R357" i="4"/>
  <c r="U356" i="4"/>
  <c r="S356" i="4"/>
  <c r="L76" i="4"/>
  <c r="H77" i="4"/>
  <c r="J76" i="4"/>
  <c r="D33" i="4"/>
  <c r="W115" i="4"/>
  <c r="M197" i="4"/>
  <c r="Q197" i="4" s="1"/>
  <c r="Q196" i="4"/>
  <c r="R317" i="4"/>
  <c r="U316" i="4"/>
  <c r="S316" i="4"/>
  <c r="R117" i="4"/>
  <c r="U116" i="4"/>
  <c r="I33" i="4" s="1"/>
  <c r="S116" i="4"/>
  <c r="H437" i="4"/>
  <c r="J436" i="4"/>
  <c r="L436" i="4"/>
  <c r="W436" i="4" s="1"/>
  <c r="M397" i="4"/>
  <c r="Q397" i="4" s="1"/>
  <c r="Q396" i="4"/>
  <c r="Q156" i="4"/>
  <c r="V156" i="4" s="1"/>
  <c r="M157" i="4"/>
  <c r="Q157" i="4" s="1"/>
  <c r="AC315" i="4"/>
  <c r="V75" i="4"/>
  <c r="C32" i="4"/>
  <c r="G276" i="4"/>
  <c r="V276" i="4" s="1"/>
  <c r="C277" i="4"/>
  <c r="G277" i="4" s="1"/>
  <c r="W235" i="4"/>
  <c r="Q116" i="4"/>
  <c r="M117" i="4"/>
  <c r="Q117" i="4" s="1"/>
  <c r="G316" i="4"/>
  <c r="C317" i="4"/>
  <c r="G317" i="4" s="1"/>
  <c r="J356" i="4"/>
  <c r="L356" i="4"/>
  <c r="W356" i="4" s="1"/>
  <c r="H357" i="4"/>
  <c r="X235" i="4"/>
  <c r="Y235" i="4" s="1"/>
  <c r="AB235" i="4" s="1"/>
  <c r="V355" i="4"/>
  <c r="G116" i="4"/>
  <c r="V116" i="4" s="1"/>
  <c r="C117" i="4"/>
  <c r="G117" i="4" s="1"/>
  <c r="R157" i="4"/>
  <c r="U156" i="4"/>
  <c r="S156" i="4"/>
  <c r="J33" i="4" s="1"/>
  <c r="R277" i="4"/>
  <c r="U276" i="4"/>
  <c r="S276" i="4"/>
  <c r="H117" i="4"/>
  <c r="L116" i="4"/>
  <c r="J116" i="4"/>
  <c r="AC116" i="4" s="1"/>
  <c r="W355" i="4"/>
  <c r="W435" i="4"/>
  <c r="X435" i="4" s="1"/>
  <c r="Y435" i="4" s="1"/>
  <c r="AB435" i="4" s="1"/>
  <c r="R197" i="4"/>
  <c r="U196" i="4"/>
  <c r="S196" i="4"/>
  <c r="Q236" i="4"/>
  <c r="M237" i="4"/>
  <c r="Q237" i="4" s="1"/>
  <c r="V275" i="4"/>
  <c r="X275" i="4" s="1"/>
  <c r="Y275" i="4" s="1"/>
  <c r="AB275" i="4" s="1"/>
  <c r="G157" i="4"/>
  <c r="AC75" i="4"/>
  <c r="F32" i="4"/>
  <c r="O32" i="4" s="1"/>
  <c r="W315" i="4"/>
  <c r="L396" i="4"/>
  <c r="W396" i="4" s="1"/>
  <c r="H397" i="4"/>
  <c r="J396" i="4"/>
  <c r="AC396" i="4" s="1"/>
  <c r="U77" i="4"/>
  <c r="H34" i="4"/>
  <c r="S77" i="4"/>
  <c r="AC195" i="4"/>
  <c r="R237" i="4"/>
  <c r="U236" i="4"/>
  <c r="S236" i="4"/>
  <c r="Y73" i="4"/>
  <c r="M30" i="4"/>
  <c r="L31" i="4"/>
  <c r="Q316" i="4"/>
  <c r="M317" i="4"/>
  <c r="Q317" i="4" s="1"/>
  <c r="G33" i="4"/>
  <c r="L196" i="4"/>
  <c r="H197" i="4"/>
  <c r="J196" i="4"/>
  <c r="AC196" i="4" s="1"/>
  <c r="M357" i="4"/>
  <c r="Q357" i="4" s="1"/>
  <c r="G34" i="4" s="1"/>
  <c r="Q356" i="4"/>
  <c r="R437" i="4"/>
  <c r="U436" i="4"/>
  <c r="S436" i="4"/>
  <c r="R397" i="4"/>
  <c r="U396" i="4"/>
  <c r="S396" i="4"/>
  <c r="W75" i="4"/>
  <c r="L32" i="4" s="1"/>
  <c r="E32" i="4"/>
  <c r="V315" i="4"/>
  <c r="X315" i="4" s="1"/>
  <c r="Y315" i="4" s="1"/>
  <c r="AB315" i="4" s="1"/>
  <c r="AC115" i="4"/>
  <c r="AC355" i="4"/>
  <c r="AC435" i="4"/>
  <c r="C237" i="4"/>
  <c r="G237" i="4" s="1"/>
  <c r="V237" i="4" s="1"/>
  <c r="G236" i="4"/>
  <c r="G196" i="4"/>
  <c r="V196" i="4" s="1"/>
  <c r="C197" i="4"/>
  <c r="G197" i="4" s="1"/>
  <c r="V197" i="4" s="1"/>
  <c r="H317" i="4"/>
  <c r="J316" i="4"/>
  <c r="AC316" i="4" s="1"/>
  <c r="L316" i="4"/>
  <c r="W316" i="4" s="1"/>
  <c r="AB72" i="4"/>
  <c r="N29" i="4"/>
  <c r="R29" i="4" s="1"/>
  <c r="C397" i="4"/>
  <c r="G397" i="4" s="1"/>
  <c r="V397" i="4" s="1"/>
  <c r="G396" i="4"/>
  <c r="V396" i="4" s="1"/>
  <c r="X396" i="4" s="1"/>
  <c r="Y396" i="4" s="1"/>
  <c r="AB396" i="4" s="1"/>
  <c r="AC235" i="4"/>
  <c r="X74" i="4"/>
  <c r="K31" i="4"/>
  <c r="M277" i="4"/>
  <c r="Q277" i="4" s="1"/>
  <c r="Q276" i="4"/>
  <c r="L117" i="4" l="1"/>
  <c r="J117" i="4"/>
  <c r="AC117" i="4" s="1"/>
  <c r="S317" i="4"/>
  <c r="U317" i="4"/>
  <c r="L277" i="4"/>
  <c r="J277" i="4"/>
  <c r="AC277" i="4" s="1"/>
  <c r="W236" i="4"/>
  <c r="Y74" i="4"/>
  <c r="M31" i="4"/>
  <c r="X397" i="4"/>
  <c r="Y397" i="4" s="1"/>
  <c r="AB397" i="4" s="1"/>
  <c r="V236" i="4"/>
  <c r="X236" i="4" s="1"/>
  <c r="Y236" i="4" s="1"/>
  <c r="AB236" i="4" s="1"/>
  <c r="S237" i="4"/>
  <c r="U237" i="4"/>
  <c r="I34" i="4"/>
  <c r="V157" i="4"/>
  <c r="X355" i="4"/>
  <c r="Y355" i="4" s="1"/>
  <c r="AB355" i="4" s="1"/>
  <c r="AC356" i="4"/>
  <c r="AC436" i="4"/>
  <c r="S117" i="4"/>
  <c r="U117" i="4"/>
  <c r="AC76" i="4"/>
  <c r="F33" i="4"/>
  <c r="O33" i="4" s="1"/>
  <c r="W276" i="4"/>
  <c r="V356" i="4"/>
  <c r="X356" i="4" s="1"/>
  <c r="Y356" i="4" s="1"/>
  <c r="AB356" i="4" s="1"/>
  <c r="AC236" i="4"/>
  <c r="V77" i="4"/>
  <c r="C34" i="4"/>
  <c r="U157" i="4"/>
  <c r="S157" i="4"/>
  <c r="V317" i="4"/>
  <c r="X317" i="4" s="1"/>
  <c r="Y317" i="4" s="1"/>
  <c r="AB317" i="4" s="1"/>
  <c r="X75" i="4"/>
  <c r="K32" i="4"/>
  <c r="L437" i="4"/>
  <c r="J437" i="4"/>
  <c r="AC437" i="4" s="1"/>
  <c r="L77" i="4"/>
  <c r="J77" i="4"/>
  <c r="D34" i="4"/>
  <c r="S357" i="4"/>
  <c r="U357" i="4"/>
  <c r="J157" i="4"/>
  <c r="AC157" i="4" s="1"/>
  <c r="L157" i="4"/>
  <c r="W157" i="4" s="1"/>
  <c r="V357" i="4"/>
  <c r="X357" i="4" s="1"/>
  <c r="Y357" i="4" s="1"/>
  <c r="AB357" i="4" s="1"/>
  <c r="V76" i="4"/>
  <c r="C33" i="4"/>
  <c r="X116" i="4"/>
  <c r="Y116" i="4" s="1"/>
  <c r="AB116" i="4" s="1"/>
  <c r="X276" i="4"/>
  <c r="Y276" i="4" s="1"/>
  <c r="AB276" i="4" s="1"/>
  <c r="AC156" i="4"/>
  <c r="L317" i="4"/>
  <c r="W317" i="4" s="1"/>
  <c r="J317" i="4"/>
  <c r="AC317" i="4" s="1"/>
  <c r="U437" i="4"/>
  <c r="S437" i="4"/>
  <c r="L197" i="4"/>
  <c r="W197" i="4" s="1"/>
  <c r="J197" i="4"/>
  <c r="AB73" i="4"/>
  <c r="N30" i="4"/>
  <c r="R30" i="4" s="1"/>
  <c r="X197" i="4"/>
  <c r="U397" i="4"/>
  <c r="S397" i="4"/>
  <c r="W196" i="4"/>
  <c r="X196" i="4" s="1"/>
  <c r="Y196" i="4" s="1"/>
  <c r="AB196" i="4" s="1"/>
  <c r="J34" i="4"/>
  <c r="L397" i="4"/>
  <c r="W397" i="4" s="1"/>
  <c r="J397" i="4"/>
  <c r="AC397" i="4" s="1"/>
  <c r="U197" i="4"/>
  <c r="S197" i="4"/>
  <c r="W116" i="4"/>
  <c r="U277" i="4"/>
  <c r="S277" i="4"/>
  <c r="V117" i="4"/>
  <c r="L357" i="4"/>
  <c r="W357" i="4" s="1"/>
  <c r="J357" i="4"/>
  <c r="V316" i="4"/>
  <c r="X316" i="4" s="1"/>
  <c r="Y316" i="4" s="1"/>
  <c r="AB316" i="4" s="1"/>
  <c r="V277" i="4"/>
  <c r="W76" i="4"/>
  <c r="E33" i="4"/>
  <c r="AC276" i="4"/>
  <c r="W156" i="4"/>
  <c r="X156" i="4" s="1"/>
  <c r="Y156" i="4" s="1"/>
  <c r="AB156" i="4" s="1"/>
  <c r="J237" i="4"/>
  <c r="AC237" i="4" s="1"/>
  <c r="L237" i="4"/>
  <c r="W237" i="4" s="1"/>
  <c r="X237" i="4" s="1"/>
  <c r="Y237" i="4" s="1"/>
  <c r="AB237" i="4" s="1"/>
  <c r="X436" i="4"/>
  <c r="Y436" i="4" s="1"/>
  <c r="AB436" i="4" s="1"/>
  <c r="W437" i="4" l="1"/>
  <c r="X437" i="4" s="1"/>
  <c r="Y437" i="4" s="1"/>
  <c r="AB437" i="4" s="1"/>
  <c r="W277" i="4"/>
  <c r="W117" i="4"/>
  <c r="X117" i="4" s="1"/>
  <c r="Y117" i="4" s="1"/>
  <c r="AB117" i="4" s="1"/>
  <c r="X277" i="4"/>
  <c r="Y277" i="4" s="1"/>
  <c r="AB277" i="4" s="1"/>
  <c r="K34" i="4"/>
  <c r="X76" i="4"/>
  <c r="K33" i="4"/>
  <c r="AC77" i="4"/>
  <c r="F34" i="4"/>
  <c r="O34" i="4" s="1"/>
  <c r="AB74" i="4"/>
  <c r="N31" i="4"/>
  <c r="R31" i="4" s="1"/>
  <c r="Y197" i="4"/>
  <c r="AB197" i="4" s="1"/>
  <c r="AC357" i="4"/>
  <c r="L33" i="4"/>
  <c r="AC197" i="4"/>
  <c r="W77" i="4"/>
  <c r="E34" i="4"/>
  <c r="Y75" i="4"/>
  <c r="M32" i="4"/>
  <c r="X157" i="4"/>
  <c r="Y157" i="4" s="1"/>
  <c r="AB157" i="4" s="1"/>
  <c r="AB75" i="4" l="1"/>
  <c r="N32" i="4"/>
  <c r="R32" i="4" s="1"/>
  <c r="Y76" i="4"/>
  <c r="M33" i="4"/>
  <c r="L34" i="4"/>
  <c r="X77" i="4"/>
  <c r="AB76" i="4" l="1"/>
  <c r="N33" i="4"/>
  <c r="R33" i="4" s="1"/>
  <c r="Y77" i="4"/>
  <c r="M34" i="4"/>
  <c r="AB77" i="4" l="1"/>
  <c r="N34" i="4"/>
  <c r="R34" i="4" s="1"/>
</calcChain>
</file>

<file path=xl/sharedStrings.xml><?xml version="1.0" encoding="utf-8"?>
<sst xmlns="http://schemas.openxmlformats.org/spreadsheetml/2006/main" count="618" uniqueCount="153">
  <si>
    <t>Electricity Settings</t>
  </si>
  <si>
    <t>Technology Types</t>
  </si>
  <si>
    <t>*Select "File" -&gt; "Download As" to download the tool as an EXCEL file</t>
  </si>
  <si>
    <t>Electricity Tariff (R/kWh)</t>
  </si>
  <si>
    <t>Set to the local R/kWh charge for electricity</t>
  </si>
  <si>
    <t>Total Payback</t>
  </si>
  <si>
    <t>C02e Emissions kg per kWh</t>
  </si>
  <si>
    <t>Set to most recent Eskom emissions figure</t>
  </si>
  <si>
    <t>Capital Cost Yr 1</t>
  </si>
  <si>
    <t>Annual Increase in Tariff (%)</t>
  </si>
  <si>
    <t>Street Light - Mercury Vapor</t>
  </si>
  <si>
    <t>Set to the expected % annual increase in R/kWh charge for electricity</t>
  </si>
  <si>
    <t>Street Light - Metal Halide</t>
  </si>
  <si>
    <t>Inflation</t>
  </si>
  <si>
    <t>Street Light - High Pressure Sodium</t>
  </si>
  <si>
    <t>Street Light - High Bay</t>
  </si>
  <si>
    <t>Inflation Rate (%)</t>
  </si>
  <si>
    <t>LED</t>
  </si>
  <si>
    <t xml:space="preserve">Set to the expected % annual inflation </t>
  </si>
  <si>
    <t>Fluorescent Lamp</t>
  </si>
  <si>
    <t>Incandescent Lamp</t>
  </si>
  <si>
    <t>Old Technologies</t>
  </si>
  <si>
    <t>CFL Lamp</t>
  </si>
  <si>
    <t>T5 Tubes</t>
  </si>
  <si>
    <t>T8 Tubes</t>
  </si>
  <si>
    <t>T12 Tubes</t>
  </si>
  <si>
    <t>Geyser</t>
  </si>
  <si>
    <t>Server/Computer</t>
  </si>
  <si>
    <t>Pump</t>
  </si>
  <si>
    <t>Ozonator</t>
  </si>
  <si>
    <t>Mixer</t>
  </si>
  <si>
    <t>Old Technology</t>
  </si>
  <si>
    <t>No of Units to be Replaced</t>
  </si>
  <si>
    <t>Watts</t>
  </si>
  <si>
    <t>Annual Operating Hours</t>
  </si>
  <si>
    <t>Capital Cost (R/unit)</t>
  </si>
  <si>
    <t>HVAC</t>
  </si>
  <si>
    <t>Installation Cost (R/unit)</t>
  </si>
  <si>
    <t>Bulk Fixture Replacement Needed Every X Years?</t>
  </si>
  <si>
    <t>Fan</t>
  </si>
  <si>
    <t>Solar Water Geyer</t>
  </si>
  <si>
    <t>Replacement One</t>
  </si>
  <si>
    <t>Details of the old Technology that will be removed in Replacement One</t>
  </si>
  <si>
    <t>Replacement Two</t>
  </si>
  <si>
    <t>Details of the old Technology that will be removed in Replacement Two</t>
  </si>
  <si>
    <t>Replacement Three</t>
  </si>
  <si>
    <t>Details of the old Technology that will be removed in Replacement Three</t>
  </si>
  <si>
    <t>Replacement Four</t>
  </si>
  <si>
    <t>Details of the old Technology that will be removed in Replacement Four</t>
  </si>
  <si>
    <t xml:space="preserve">Replacement Five </t>
  </si>
  <si>
    <t>Details of the old Technology that will be removed in Replacement Five</t>
  </si>
  <si>
    <t>Replacement Six</t>
  </si>
  <si>
    <t>Details of the old Technology that will be removed in Replacement Six</t>
  </si>
  <si>
    <t>Replacement Seven</t>
  </si>
  <si>
    <t>Details of the old Technology that will be removed in Replacement Seven</t>
  </si>
  <si>
    <t>Replacement Eight</t>
  </si>
  <si>
    <t>Details of the old Technology that will be removed in Replacement Eight</t>
  </si>
  <si>
    <t>Replacement Nine</t>
  </si>
  <si>
    <t>Details of the old Technology that will be removed in Replacement Nine</t>
  </si>
  <si>
    <t>Replacement Ten</t>
  </si>
  <si>
    <t>Details of the old Technology that will be removed in Replacement Ten</t>
  </si>
  <si>
    <t>Example</t>
  </si>
  <si>
    <t>Metal Halide</t>
  </si>
  <si>
    <t>12 hours * 365 days = 4380</t>
  </si>
  <si>
    <t>New Technologies</t>
  </si>
  <si>
    <t>New Technology</t>
  </si>
  <si>
    <t>No of Units to be Installed</t>
  </si>
  <si>
    <t>Current Fixture Cost (R/unit)</t>
  </si>
  <si>
    <t>Details of the new Technology that will be installed in Replacement One</t>
  </si>
  <si>
    <t>Details of the new Technology that will be installed in Replacement Two</t>
  </si>
  <si>
    <t>Details of the new Technology that will be installed in Replacement Three</t>
  </si>
  <si>
    <t>Details of the new Technology that will be installed in Replacement Four</t>
  </si>
  <si>
    <t>Details of the new Technology that will be installed in Replacement Five</t>
  </si>
  <si>
    <t>Details of the new Technology that will be installed in Replacement Six</t>
  </si>
  <si>
    <t>Details of the new Technology that will be installed in Replacement Seven</t>
  </si>
  <si>
    <t>Details of the new Technology that will be installed in Replacement Eight</t>
  </si>
  <si>
    <t>Details of the new Technology that will be installed in Replacement Nine</t>
  </si>
  <si>
    <t>Details of the new Technology that will be installed in Replacement Ten</t>
  </si>
  <si>
    <t>No of Fixtures Replaced</t>
  </si>
  <si>
    <t>Payback Years</t>
  </si>
  <si>
    <t>Expenditure
(20 Years)</t>
  </si>
  <si>
    <t>kWh Saved (20 Years)</t>
  </si>
  <si>
    <t>Old Baseline Annual kWh Use</t>
  </si>
  <si>
    <t>New Baseline Annual kWh Use</t>
  </si>
  <si>
    <t>Old Baseline Annual C02e emissions (kg)</t>
  </si>
  <si>
    <t>New Baseline Annual C02e emissions (kg)</t>
  </si>
  <si>
    <t>Old Baseline Annual Energy Cost</t>
  </si>
  <si>
    <t>New Baseline Annual Energy Cost</t>
  </si>
  <si>
    <t xml:space="preserve">All Replacements </t>
  </si>
  <si>
    <t>Summary Calculations</t>
  </si>
  <si>
    <t>Old Technology Costs</t>
  </si>
  <si>
    <t>New Technology Costs</t>
  </si>
  <si>
    <t>Savings</t>
  </si>
  <si>
    <t>For Chart</t>
  </si>
  <si>
    <t>Years</t>
  </si>
  <si>
    <t>Replacement Costs</t>
  </si>
  <si>
    <t>Annual kwH Usage</t>
  </si>
  <si>
    <t>Annual Electricity Charge of Old Tech</t>
  </si>
  <si>
    <t>Annual C02 emissions kgs</t>
  </si>
  <si>
    <t>Annual Electricity Charge of New Tech</t>
  </si>
  <si>
    <t>Annual Savings Replacement Cost</t>
  </si>
  <si>
    <t>Annual Savings Electricity</t>
  </si>
  <si>
    <t>Total Annual Savings</t>
  </si>
  <si>
    <t>Cumulative Savings</t>
  </si>
  <si>
    <t>Annual C02 emissions savings kgs</t>
  </si>
  <si>
    <t>PayBack Test</t>
  </si>
  <si>
    <t>Row Numbers</t>
  </si>
  <si>
    <t>Year 1</t>
  </si>
  <si>
    <t>Year 20</t>
  </si>
  <si>
    <t>Year 30</t>
  </si>
  <si>
    <t>Replacement Range</t>
  </si>
  <si>
    <t>Old Baseline KwH</t>
  </si>
  <si>
    <t>New Baseline KwH</t>
  </si>
  <si>
    <t>Old Baseline C02</t>
  </si>
  <si>
    <t>New Baseline C02</t>
  </si>
  <si>
    <t>Replacement One Calculations</t>
  </si>
  <si>
    <t>Replacement One Row: Old Tech</t>
  </si>
  <si>
    <t>Replacement One Row: New Tech</t>
  </si>
  <si>
    <t>Cost if Replacement Required</t>
  </si>
  <si>
    <t>Replacement Calc</t>
  </si>
  <si>
    <t>Replacement Required?</t>
  </si>
  <si>
    <t>C02 kg per kWh</t>
  </si>
  <si>
    <t>C02 emissions kgs</t>
  </si>
  <si>
    <t>Tariff</t>
  </si>
  <si>
    <t>Emissions Savings in Kgs</t>
  </si>
  <si>
    <t>Please note that line 1 &amp; 2 are different</t>
  </si>
  <si>
    <t>Replacement Two Calculations</t>
  </si>
  <si>
    <t>Replacement Two Row: Old Tech</t>
  </si>
  <si>
    <t>Replacement Two Row: New Tech</t>
  </si>
  <si>
    <t>Replacement Three Calculations</t>
  </si>
  <si>
    <t>Replacement Three Row: Old Tech</t>
  </si>
  <si>
    <t>Replacement Three Row: New Tech</t>
  </si>
  <si>
    <t>Replacement Four Calculations</t>
  </si>
  <si>
    <t>Replacement Four Row: Old Tech</t>
  </si>
  <si>
    <t>Replacement Four Row: New Tech</t>
  </si>
  <si>
    <t>Replacement Five Calculations</t>
  </si>
  <si>
    <t>Replacement Five Row: Old Tech</t>
  </si>
  <si>
    <t>Replacement Five Row: New Tech</t>
  </si>
  <si>
    <t>Replacement six Calculations</t>
  </si>
  <si>
    <t>Replacement six Row: Old Tech</t>
  </si>
  <si>
    <t>Replacement six Row: New Tech</t>
  </si>
  <si>
    <t>Replacement Seven Calculations</t>
  </si>
  <si>
    <t>Replacement Seven Row: Old Tech</t>
  </si>
  <si>
    <t>Replacement Seven Row: New Tech</t>
  </si>
  <si>
    <t>Replacement Eight Calculations</t>
  </si>
  <si>
    <t>Replacement Eight Row: Old Tech</t>
  </si>
  <si>
    <t>Replacement Eight Row: New Tech</t>
  </si>
  <si>
    <t>Replacement Nine Calculations</t>
  </si>
  <si>
    <t>Replacement Nine Row: Old Tech</t>
  </si>
  <si>
    <t>Replacement Nine Row: New Tech</t>
  </si>
  <si>
    <t>Replacement Ten Calculations</t>
  </si>
  <si>
    <t>Replacement Ten Row: Old Tech</t>
  </si>
  <si>
    <t>Replacement Ten Row: New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</si>
</sst>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]#,##0.0000"/>
    <numFmt numFmtId="165" formatCode="[$R]#,##0.00"/>
    <numFmt numFmtId="166" formatCode="[$R]#,##0"/>
  </numFmts>
  <fonts count="12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4"/>
      <name val="Arial"/>
    </font>
    <font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name val="Arial"/>
    </font>
    <font>
      <i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FF0000"/>
        <bgColor rgb="FFFF0000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741B47"/>
        <bgColor rgb="FF741B47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  <fill>
      <patternFill patternType="solid">
        <fgColor rgb="FF4C1130"/>
        <bgColor rgb="FF4C1130"/>
      </patternFill>
    </fill>
    <fill>
      <patternFill patternType="solid">
        <fgColor rgb="FFA64D79"/>
        <bgColor rgb="FFA64D79"/>
      </patternFill>
    </fill>
  </fills>
  <borders count="7">
    <border>
      <left/>
      <right/>
      <top/>
      <bottom/>
      <diagonal/>
    </border>
    <border>
      <left/>
      <right/>
      <top style="thin">
        <color rgb="FF073763"/>
      </top>
      <bottom style="thin">
        <color rgb="FF073763"/>
      </bottom>
      <diagonal/>
    </border>
    <border>
      <left/>
      <right style="thin">
        <color rgb="FF073763"/>
      </right>
      <top style="thin">
        <color rgb="FF073763"/>
      </top>
      <bottom style="thin">
        <color rgb="FF0737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73763"/>
      </left>
      <right style="thin">
        <color rgb="FF073763"/>
      </right>
      <top style="thin">
        <color rgb="FF073763"/>
      </top>
      <bottom style="thin">
        <color rgb="FF073763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1" xfId="0" applyFont="1" applyFill="1" applyBorder="1" applyAlignment="1"/>
    <xf numFmtId="0" fontId="1" fillId="3" borderId="0" xfId="0" applyFont="1" applyFill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3" fillId="4" borderId="0" xfId="0" applyFont="1" applyFill="1" applyAlignment="1">
      <alignment horizontal="right"/>
    </xf>
    <xf numFmtId="0" fontId="4" fillId="4" borderId="0" xfId="0" applyFont="1" applyFill="1" applyAlignment="1"/>
    <xf numFmtId="164" fontId="2" fillId="0" borderId="0" xfId="0" applyNumberFormat="1" applyFont="1" applyAlignment="1">
      <alignment wrapText="1"/>
    </xf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" fontId="2" fillId="0" borderId="0" xfId="0" applyNumberFormat="1" applyFont="1" applyAlignment="1">
      <alignment wrapText="1"/>
    </xf>
    <xf numFmtId="0" fontId="1" fillId="3" borderId="0" xfId="0" applyFont="1" applyFill="1"/>
    <xf numFmtId="165" fontId="5" fillId="4" borderId="5" xfId="0" applyNumberFormat="1" applyFont="1" applyFill="1" applyBorder="1" applyAlignment="1">
      <alignment horizontal="left"/>
    </xf>
    <xf numFmtId="0" fontId="2" fillId="5" borderId="0" xfId="0" applyFont="1" applyFill="1"/>
    <xf numFmtId="10" fontId="2" fillId="0" borderId="0" xfId="0" applyNumberFormat="1" applyFont="1" applyAlignment="1">
      <alignment wrapText="1"/>
    </xf>
    <xf numFmtId="0" fontId="2" fillId="0" borderId="0" xfId="0" applyFont="1" applyAlignment="1"/>
    <xf numFmtId="0" fontId="3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/>
    </xf>
    <xf numFmtId="0" fontId="2" fillId="0" borderId="0" xfId="0" applyFont="1" applyAlignment="1">
      <alignment wrapText="1"/>
    </xf>
    <xf numFmtId="0" fontId="3" fillId="4" borderId="0" xfId="0" applyFont="1" applyFill="1" applyAlignment="1"/>
    <xf numFmtId="165" fontId="2" fillId="0" borderId="0" xfId="0" applyNumberFormat="1" applyFont="1" applyAlignment="1"/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 wrapText="1"/>
    </xf>
    <xf numFmtId="0" fontId="4" fillId="4" borderId="0" xfId="0" applyFont="1" applyFill="1" applyAlignment="1">
      <alignment horizontal="right"/>
    </xf>
    <xf numFmtId="0" fontId="6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3" fillId="6" borderId="0" xfId="0" applyFont="1" applyFill="1" applyAlignment="1">
      <alignment wrapText="1"/>
    </xf>
    <xf numFmtId="0" fontId="3" fillId="4" borderId="6" xfId="0" applyFont="1" applyFill="1" applyBorder="1" applyAlignment="1">
      <alignment wrapText="1"/>
    </xf>
    <xf numFmtId="3" fontId="2" fillId="4" borderId="6" xfId="0" applyNumberFormat="1" applyFont="1" applyFill="1" applyBorder="1"/>
    <xf numFmtId="0" fontId="2" fillId="4" borderId="6" xfId="0" applyFont="1" applyFill="1" applyBorder="1" applyAlignment="1">
      <alignment horizontal="right"/>
    </xf>
    <xf numFmtId="165" fontId="2" fillId="4" borderId="6" xfId="0" applyNumberFormat="1" applyFont="1" applyFill="1" applyBorder="1"/>
    <xf numFmtId="0" fontId="2" fillId="6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0" fontId="2" fillId="7" borderId="0" xfId="0" applyFont="1" applyFill="1"/>
    <xf numFmtId="0" fontId="1" fillId="7" borderId="0" xfId="0" applyFont="1" applyFill="1" applyAlignment="1"/>
    <xf numFmtId="165" fontId="2" fillId="7" borderId="0" xfId="0" applyNumberFormat="1" applyFont="1" applyFill="1"/>
    <xf numFmtId="0" fontId="2" fillId="8" borderId="0" xfId="0" applyFont="1" applyFill="1"/>
    <xf numFmtId="165" fontId="2" fillId="8" borderId="0" xfId="0" applyNumberFormat="1" applyFont="1" applyFill="1"/>
    <xf numFmtId="0" fontId="1" fillId="9" borderId="0" xfId="0" applyFont="1" applyFill="1" applyAlignment="1"/>
    <xf numFmtId="0" fontId="2" fillId="9" borderId="0" xfId="0" applyFont="1" applyFill="1"/>
    <xf numFmtId="0" fontId="6" fillId="9" borderId="0" xfId="0" applyFont="1" applyFill="1" applyAlignment="1"/>
    <xf numFmtId="0" fontId="2" fillId="8" borderId="0" xfId="0" applyFont="1" applyFill="1" applyAlignment="1"/>
    <xf numFmtId="0" fontId="3" fillId="8" borderId="0" xfId="0" applyFont="1" applyFill="1" applyAlignment="1">
      <alignment horizontal="right"/>
    </xf>
    <xf numFmtId="0" fontId="3" fillId="8" borderId="0" xfId="0" applyFont="1" applyFill="1" applyAlignment="1">
      <alignment wrapText="1"/>
    </xf>
    <xf numFmtId="165" fontId="3" fillId="8" borderId="0" xfId="0" applyNumberFormat="1" applyFont="1" applyFill="1" applyAlignment="1">
      <alignment wrapText="1"/>
    </xf>
    <xf numFmtId="4" fontId="2" fillId="8" borderId="0" xfId="0" applyNumberFormat="1" applyFont="1" applyFill="1"/>
    <xf numFmtId="166" fontId="2" fillId="8" borderId="0" xfId="0" applyNumberFormat="1" applyFont="1" applyFill="1"/>
    <xf numFmtId="166" fontId="3" fillId="8" borderId="0" xfId="0" applyNumberFormat="1" applyFont="1" applyFill="1" applyAlignment="1">
      <alignment wrapText="1"/>
    </xf>
    <xf numFmtId="0" fontId="4" fillId="8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0" fontId="2" fillId="10" borderId="0" xfId="0" applyFont="1" applyFill="1"/>
    <xf numFmtId="0" fontId="6" fillId="10" borderId="0" xfId="0" applyFont="1" applyFill="1" applyAlignment="1"/>
    <xf numFmtId="165" fontId="2" fillId="10" borderId="0" xfId="0" applyNumberFormat="1" applyFont="1" applyFill="1"/>
    <xf numFmtId="0" fontId="1" fillId="9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165" fontId="2" fillId="8" borderId="0" xfId="0" applyNumberFormat="1" applyFont="1" applyFill="1" applyAlignment="1"/>
    <xf numFmtId="165" fontId="2" fillId="9" borderId="0" xfId="0" applyNumberFormat="1" applyFont="1" applyFill="1"/>
    <xf numFmtId="0" fontId="3" fillId="8" borderId="0" xfId="0" applyFont="1" applyFill="1" applyAlignment="1">
      <alignment horizontal="right" wrapText="1"/>
    </xf>
    <xf numFmtId="0" fontId="3" fillId="8" borderId="0" xfId="0" applyFont="1" applyFill="1" applyAlignment="1">
      <alignment horizontal="right" wrapText="1"/>
    </xf>
    <xf numFmtId="165" fontId="3" fillId="8" borderId="0" xfId="0" applyNumberFormat="1" applyFont="1" applyFill="1" applyAlignment="1">
      <alignment wrapText="1"/>
    </xf>
    <xf numFmtId="164" fontId="2" fillId="8" borderId="0" xfId="0" applyNumberFormat="1" applyFont="1" applyFill="1"/>
    <xf numFmtId="0" fontId="3" fillId="8" borderId="0" xfId="0" applyFont="1" applyFill="1" applyAlignment="1">
      <alignment wrapText="1"/>
    </xf>
    <xf numFmtId="166" fontId="3" fillId="8" borderId="0" xfId="0" applyNumberFormat="1" applyFont="1" applyFill="1" applyAlignment="1">
      <alignment wrapText="1"/>
    </xf>
    <xf numFmtId="0" fontId="7" fillId="8" borderId="0" xfId="0" applyFont="1" applyFill="1" applyAlignment="1"/>
    <xf numFmtId="0" fontId="8" fillId="9" borderId="0" xfId="0" applyFont="1" applyFill="1" applyAlignment="1"/>
    <xf numFmtId="0" fontId="7" fillId="9" borderId="0" xfId="0" applyFont="1" applyFill="1" applyAlignment="1"/>
    <xf numFmtId="165" fontId="7" fillId="9" borderId="0" xfId="0" applyNumberFormat="1" applyFont="1" applyFill="1" applyAlignment="1"/>
    <xf numFmtId="0" fontId="8" fillId="7" borderId="0" xfId="0" applyFont="1" applyFill="1" applyAlignment="1"/>
    <xf numFmtId="0" fontId="7" fillId="7" borderId="0" xfId="0" applyFont="1" applyFill="1" applyAlignment="1"/>
    <xf numFmtId="165" fontId="7" fillId="7" borderId="0" xfId="0" applyNumberFormat="1" applyFont="1" applyFill="1" applyAlignment="1"/>
    <xf numFmtId="0" fontId="9" fillId="9" borderId="0" xfId="0" applyFont="1" applyFill="1" applyAlignment="1"/>
    <xf numFmtId="0" fontId="10" fillId="8" borderId="0" xfId="0" applyFont="1" applyFill="1" applyAlignment="1">
      <alignment horizontal="right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wrapText="1"/>
    </xf>
    <xf numFmtId="165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wrapText="1"/>
    </xf>
    <xf numFmtId="0" fontId="7" fillId="8" borderId="0" xfId="0" applyFont="1" applyFill="1" applyAlignment="1">
      <alignment horizontal="right"/>
    </xf>
    <xf numFmtId="165" fontId="7" fillId="8" borderId="0" xfId="0" applyNumberFormat="1" applyFont="1" applyFill="1" applyAlignment="1">
      <alignment horizontal="right"/>
    </xf>
    <xf numFmtId="0" fontId="7" fillId="8" borderId="0" xfId="0" applyFont="1" applyFill="1" applyAlignment="1">
      <alignment horizontal="right"/>
    </xf>
    <xf numFmtId="4" fontId="7" fillId="8" borderId="0" xfId="0" applyNumberFormat="1" applyFont="1" applyFill="1" applyAlignment="1">
      <alignment horizontal="right"/>
    </xf>
    <xf numFmtId="164" fontId="7" fillId="8" borderId="0" xfId="0" applyNumberFormat="1" applyFont="1" applyFill="1" applyAlignment="1">
      <alignment horizontal="right"/>
    </xf>
    <xf numFmtId="166" fontId="10" fillId="8" borderId="0" xfId="0" applyNumberFormat="1" applyFont="1" applyFill="1" applyAlignment="1">
      <alignment horizontal="right" wrapText="1"/>
    </xf>
    <xf numFmtId="0" fontId="11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all replacements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Calculations!$R$4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93C47D"/>
            </a:solidFill>
          </c:spPr>
          <c:invertIfNegative val="1"/>
          <c:cat>
            <c:numRef>
              <c:f>Calculations!$Q$5:$Q$34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Calculations!$R$5:$R$34</c:f>
              <c:numCache>
                <c:formatCode>[$R]#\ ##0</c:formatCode>
                <c:ptCount val="30"/>
                <c:pt idx="0">
                  <c:v>-3411600</c:v>
                </c:pt>
                <c:pt idx="1">
                  <c:v>-2560128</c:v>
                </c:pt>
                <c:pt idx="2">
                  <c:v>-1640538.2400000002</c:v>
                </c:pt>
                <c:pt idx="3">
                  <c:v>915412.45079999976</c:v>
                </c:pt>
                <c:pt idx="4">
                  <c:v>1988021.9468640001</c:v>
                </c:pt>
                <c:pt idx="5">
                  <c:v>3146440.2026131204</c:v>
                </c:pt>
                <c:pt idx="6">
                  <c:v>6206661.0336659197</c:v>
                </c:pt>
                <c:pt idx="7">
                  <c:v>7557840.0871716933</c:v>
                </c:pt>
                <c:pt idx="8">
                  <c:v>9017113.4649579283</c:v>
                </c:pt>
                <c:pt idx="9">
                  <c:v>12687421.80453806</c:v>
                </c:pt>
                <c:pt idx="10">
                  <c:v>5349153.0937731257</c:v>
                </c:pt>
                <c:pt idx="11">
                  <c:v>7187417.2790509798</c:v>
                </c:pt>
                <c:pt idx="12">
                  <c:v>11597148.639280938</c:v>
                </c:pt>
                <c:pt idx="13">
                  <c:v>13741299.984989027</c:v>
                </c:pt>
                <c:pt idx="14">
                  <c:v>16056983.438353762</c:v>
                </c:pt>
                <c:pt idx="15">
                  <c:v>21364474.610193022</c:v>
                </c:pt>
                <c:pt idx="16">
                  <c:v>24065487.790197656</c:v>
                </c:pt>
                <c:pt idx="17">
                  <c:v>26982582.024602655</c:v>
                </c:pt>
                <c:pt idx="18">
                  <c:v>33381979.76324302</c:v>
                </c:pt>
                <c:pt idx="19">
                  <c:v>36784478.478253014</c:v>
                </c:pt>
                <c:pt idx="20">
                  <c:v>25733374.826912276</c:v>
                </c:pt>
                <c:pt idx="21">
                  <c:v>33463098.825142145</c:v>
                </c:pt>
                <c:pt idx="22">
                  <c:v>37749267.286424816</c:v>
                </c:pt>
                <c:pt idx="23">
                  <c:v>42378329.224610098</c:v>
                </c:pt>
                <c:pt idx="24">
                  <c:v>51731601.041863695</c:v>
                </c:pt>
                <c:pt idx="25">
                  <c:v>57130938.886563011</c:v>
                </c:pt>
                <c:pt idx="26">
                  <c:v>62962223.758838266</c:v>
                </c:pt>
                <c:pt idx="27">
                  <c:v>74300177.456056654</c:v>
                </c:pt>
                <c:pt idx="28">
                  <c:v>81101788.131078526</c:v>
                </c:pt>
                <c:pt idx="29">
                  <c:v>88447527.660102129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C75-4E05-83DC-B166866E1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857697"/>
        <c:axId val="1018917906"/>
      </c:barChart>
      <c:catAx>
        <c:axId val="14168576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018917906"/>
        <c:crosses val="autoZero"/>
        <c:auto val="1"/>
        <c:lblAlgn val="ctr"/>
        <c:lblOffset val="100"/>
        <c:noMultiLvlLbl val="1"/>
      </c:catAx>
      <c:valAx>
        <c:axId val="10189179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4168576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Nine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Calculations!$AB$367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Calculations!$AA$368:$AA$397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Calculations!$AB$368:$AB$397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0B5-415A-8319-B5EBEE7A8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720311"/>
        <c:axId val="1767764295"/>
      </c:barChart>
      <c:catAx>
        <c:axId val="1132720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767764295"/>
        <c:crosses val="autoZero"/>
        <c:auto val="1"/>
        <c:lblAlgn val="ctr"/>
        <c:lblOffset val="100"/>
        <c:noMultiLvlLbl val="1"/>
      </c:catAx>
      <c:valAx>
        <c:axId val="17677642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3272031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Ten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Calculations!$AB$407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Calculations!$AA$408:$AA$437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Calculations!$AB$408:$AB$437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02A-4A37-8530-3B117726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090702"/>
        <c:axId val="1738998849"/>
      </c:barChart>
      <c:catAx>
        <c:axId val="1185090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738998849"/>
        <c:crosses val="autoZero"/>
        <c:auto val="1"/>
        <c:lblAlgn val="ctr"/>
        <c:lblOffset val="100"/>
        <c:noMultiLvlLbl val="1"/>
      </c:catAx>
      <c:valAx>
        <c:axId val="17389988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8509070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One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Calculations!$AB$47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Calculations!$AA$48:$AA$77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Calculations!$AB$48:$AB$77</c:f>
              <c:numCache>
                <c:formatCode>[$R]#\ ##0</c:formatCode>
                <c:ptCount val="30"/>
                <c:pt idx="0">
                  <c:v>-2368600</c:v>
                </c:pt>
                <c:pt idx="1">
                  <c:v>-2226688</c:v>
                </c:pt>
                <c:pt idx="2">
                  <c:v>-2073423.04</c:v>
                </c:pt>
                <c:pt idx="3">
                  <c:v>-981796.88320000004</c:v>
                </c:pt>
                <c:pt idx="4">
                  <c:v>-803028.63385600003</c:v>
                </c:pt>
                <c:pt idx="5">
                  <c:v>-609958.92456447997</c:v>
                </c:pt>
                <c:pt idx="6">
                  <c:v>670632.87397036154</c:v>
                </c:pt>
                <c:pt idx="7">
                  <c:v>895829.38288799056</c:v>
                </c:pt>
                <c:pt idx="8">
                  <c:v>1139041.6125190298</c:v>
                </c:pt>
                <c:pt idx="9">
                  <c:v>2642773.3933033645</c:v>
                </c:pt>
                <c:pt idx="10">
                  <c:v>-2448896.1304205479</c:v>
                </c:pt>
                <c:pt idx="11">
                  <c:v>-2142518.7662075721</c:v>
                </c:pt>
                <c:pt idx="12">
                  <c:v>-374946.15203985455</c:v>
                </c:pt>
                <c:pt idx="13">
                  <c:v>-17587.594421839574</c:v>
                </c:pt>
                <c:pt idx="14">
                  <c:v>368359.64780561649</c:v>
                </c:pt>
                <c:pt idx="15">
                  <c:v>2448325.2129403632</c:v>
                </c:pt>
                <c:pt idx="16">
                  <c:v>2898494.0762744681</c:v>
                </c:pt>
                <c:pt idx="17">
                  <c:v>3384676.4486753014</c:v>
                </c:pt>
                <c:pt idx="18">
                  <c:v>5835048.7978210691</c:v>
                </c:pt>
                <c:pt idx="19">
                  <c:v>6402131.916989401</c:v>
                </c:pt>
                <c:pt idx="20">
                  <c:v>-1741300.7412853846</c:v>
                </c:pt>
                <c:pt idx="21">
                  <c:v>1148915.0812338712</c:v>
                </c:pt>
                <c:pt idx="22">
                  <c:v>1863276.4914476494</c:v>
                </c:pt>
                <c:pt idx="23">
                  <c:v>2634786.8144785296</c:v>
                </c:pt>
                <c:pt idx="24">
                  <c:v>6048097.9183228407</c:v>
                </c:pt>
                <c:pt idx="25">
                  <c:v>6947987.5591060594</c:v>
                </c:pt>
                <c:pt idx="26">
                  <c:v>7919868.3711519353</c:v>
                </c:pt>
                <c:pt idx="27">
                  <c:v>11956264.70603474</c:v>
                </c:pt>
                <c:pt idx="28">
                  <c:v>13089866.485205051</c:v>
                </c:pt>
                <c:pt idx="29">
                  <c:v>14314156.406708986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E0B-4BB0-8B74-EF82EAF8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377858"/>
        <c:axId val="1902630579"/>
      </c:barChart>
      <c:catAx>
        <c:axId val="16703778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902630579"/>
        <c:crosses val="autoZero"/>
        <c:auto val="1"/>
        <c:lblAlgn val="ctr"/>
        <c:lblOffset val="100"/>
        <c:noMultiLvlLbl val="1"/>
      </c:catAx>
      <c:valAx>
        <c:axId val="19026305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67037785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Two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Calculations!$AB$87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Calculations!$AA$88:$AA$117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Calculations!$AB$88:$AB$117</c:f>
              <c:numCache>
                <c:formatCode>[$R]#\ ##0</c:formatCode>
                <c:ptCount val="30"/>
                <c:pt idx="0">
                  <c:v>-1043000</c:v>
                </c:pt>
                <c:pt idx="1">
                  <c:v>-333440</c:v>
                </c:pt>
                <c:pt idx="2">
                  <c:v>432884.79999999993</c:v>
                </c:pt>
                <c:pt idx="3">
                  <c:v>1897209.3339999998</c:v>
                </c:pt>
                <c:pt idx="4">
                  <c:v>2791050.58072</c:v>
                </c:pt>
                <c:pt idx="5">
                  <c:v>3756399.1271776003</c:v>
                </c:pt>
                <c:pt idx="6">
                  <c:v>5536028.1596955582</c:v>
                </c:pt>
                <c:pt idx="7">
                  <c:v>6662010.7042837031</c:v>
                </c:pt>
                <c:pt idx="8">
                  <c:v>7878071.8524388988</c:v>
                </c:pt>
                <c:pt idx="9">
                  <c:v>10044648.411234695</c:v>
                </c:pt>
                <c:pt idx="10">
                  <c:v>7798049.2241936736</c:v>
                </c:pt>
                <c:pt idx="11">
                  <c:v>9329936.0452585518</c:v>
                </c:pt>
                <c:pt idx="12">
                  <c:v>11972094.791320791</c:v>
                </c:pt>
                <c:pt idx="13">
                  <c:v>13758887.579410866</c:v>
                </c:pt>
                <c:pt idx="14">
                  <c:v>15688623.790548146</c:v>
                </c:pt>
                <c:pt idx="15">
                  <c:v>18916149.39725266</c:v>
                </c:pt>
                <c:pt idx="16">
                  <c:v>21166993.713923186</c:v>
                </c:pt>
                <c:pt idx="17">
                  <c:v>23597905.575927354</c:v>
                </c:pt>
                <c:pt idx="18">
                  <c:v>27546930.965421952</c:v>
                </c:pt>
                <c:pt idx="19">
                  <c:v>30382346.561263613</c:v>
                </c:pt>
                <c:pt idx="20">
                  <c:v>27474675.56819766</c:v>
                </c:pt>
                <c:pt idx="21">
                  <c:v>32314183.743908275</c:v>
                </c:pt>
                <c:pt idx="22">
                  <c:v>35885990.794977166</c:v>
                </c:pt>
                <c:pt idx="23">
                  <c:v>39743542.410131566</c:v>
                </c:pt>
                <c:pt idx="24">
                  <c:v>45683503.123540856</c:v>
                </c:pt>
                <c:pt idx="25">
                  <c:v>50182951.327456951</c:v>
                </c:pt>
                <c:pt idx="26">
                  <c:v>55042355.387686327</c:v>
                </c:pt>
                <c:pt idx="27">
                  <c:v>62343912.75002192</c:v>
                </c:pt>
                <c:pt idx="28">
                  <c:v>68011921.645873472</c:v>
                </c:pt>
                <c:pt idx="29">
                  <c:v>74133371.253393143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88D-4E92-AC04-502A321C3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641634"/>
        <c:axId val="262961883"/>
      </c:barChart>
      <c:catAx>
        <c:axId val="21386416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62961883"/>
        <c:crosses val="autoZero"/>
        <c:auto val="1"/>
        <c:lblAlgn val="ctr"/>
        <c:lblOffset val="100"/>
        <c:noMultiLvlLbl val="1"/>
      </c:catAx>
      <c:valAx>
        <c:axId val="2629618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13864163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Three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Calculations!$AB$127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Calculations!$AA$128:$AA$157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Calculations!$AB$128:$AB$157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367-47D1-A244-7C829F2A5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325029"/>
        <c:axId val="1932216237"/>
      </c:barChart>
      <c:catAx>
        <c:axId val="8643250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932216237"/>
        <c:crosses val="autoZero"/>
        <c:auto val="1"/>
        <c:lblAlgn val="ctr"/>
        <c:lblOffset val="100"/>
        <c:noMultiLvlLbl val="1"/>
      </c:catAx>
      <c:valAx>
        <c:axId val="19322162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86432502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Four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Calculations!$AB$167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Calculations!$AA$168:$AA$197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Calculations!$AB$168:$AB$197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BF0-4C83-B6FF-71C165D1F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038579"/>
        <c:axId val="999880276"/>
      </c:barChart>
      <c:catAx>
        <c:axId val="18010385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999880276"/>
        <c:crosses val="autoZero"/>
        <c:auto val="1"/>
        <c:lblAlgn val="ctr"/>
        <c:lblOffset val="100"/>
        <c:noMultiLvlLbl val="1"/>
      </c:catAx>
      <c:valAx>
        <c:axId val="9998802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8010385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Five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Calculations!$AB$207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Calculations!$AA$208:$AA$237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Calculations!$AB$208:$AB$237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E33-469B-9C77-D145DDFF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349919"/>
        <c:axId val="960300522"/>
      </c:barChart>
      <c:catAx>
        <c:axId val="1047349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960300522"/>
        <c:crosses val="autoZero"/>
        <c:auto val="1"/>
        <c:lblAlgn val="ctr"/>
        <c:lblOffset val="100"/>
        <c:noMultiLvlLbl val="1"/>
      </c:catAx>
      <c:valAx>
        <c:axId val="9603005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04734991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Six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Calculations!$AB$247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Calculations!$AA$248:$AA$277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Calculations!$AB$248:$AB$277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82C-4210-BBE2-C6544CDBB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894291"/>
        <c:axId val="2110001938"/>
      </c:barChart>
      <c:catAx>
        <c:axId val="12788942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110001938"/>
        <c:crosses val="autoZero"/>
        <c:auto val="1"/>
        <c:lblAlgn val="ctr"/>
        <c:lblOffset val="100"/>
        <c:noMultiLvlLbl val="1"/>
      </c:catAx>
      <c:valAx>
        <c:axId val="2110001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27889429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Seven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Calculations!$AB$287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Calculations!$AA$288:$AA$317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Calculations!$AB$288:$AB$317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31C-4582-BD5B-FB9A75111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629942"/>
        <c:axId val="1931496801"/>
      </c:barChart>
      <c:catAx>
        <c:axId val="19456299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931496801"/>
        <c:crosses val="autoZero"/>
        <c:auto val="1"/>
        <c:lblAlgn val="ctr"/>
        <c:lblOffset val="100"/>
        <c:noMultiLvlLbl val="1"/>
      </c:catAx>
      <c:valAx>
        <c:axId val="19314968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9456299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Cumulative Savings vs Years for Replacement Eight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Calculations!$AB$327</c:f>
              <c:strCache>
                <c:ptCount val="1"/>
                <c:pt idx="0">
                  <c:v>Cumulative Savings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cat>
            <c:numRef>
              <c:f>Calculations!$AA$328:$AA$357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Calculations!$AB$328:$AB$357</c:f>
              <c:numCache>
                <c:formatCode>[$R]#\ 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38-46C0-9627-64B7E62C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609062"/>
        <c:axId val="1619345311"/>
      </c:barChart>
      <c:catAx>
        <c:axId val="11716090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619345311"/>
        <c:crosses val="autoZero"/>
        <c:auto val="1"/>
        <c:lblAlgn val="ctr"/>
        <c:lblOffset val="100"/>
        <c:noMultiLvlLbl val="1"/>
      </c:catAx>
      <c:valAx>
        <c:axId val="16193453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Cummulative Savings</a:t>
                </a:r>
              </a:p>
            </c:rich>
          </c:tx>
          <c:overlay val="0"/>
        </c:title>
        <c:numFmt formatCode="[$R]#\ 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7160906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314325</xdr:rowOff>
    </xdr:from>
    <xdr:to>
      <xdr:col>18</xdr:col>
      <xdr:colOff>619125</xdr:colOff>
      <xdr:row>22</xdr:row>
      <xdr:rowOff>47625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12</xdr:col>
      <xdr:colOff>0</xdr:colOff>
      <xdr:row>18</xdr:row>
      <xdr:rowOff>0</xdr:rowOff>
    </xdr:from>
    <xdr:to>
      <xdr:col>18</xdr:col>
      <xdr:colOff>619125</xdr:colOff>
      <xdr:row>35</xdr:row>
      <xdr:rowOff>133350</xdr:rowOff>
    </xdr:to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12</xdr:col>
      <xdr:colOff>0</xdr:colOff>
      <xdr:row>38</xdr:row>
      <xdr:rowOff>0</xdr:rowOff>
    </xdr:from>
    <xdr:to>
      <xdr:col>18</xdr:col>
      <xdr:colOff>619125</xdr:colOff>
      <xdr:row>55</xdr:row>
      <xdr:rowOff>133350</xdr:rowOff>
    </xdr:to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12</xdr:col>
      <xdr:colOff>0</xdr:colOff>
      <xdr:row>58</xdr:row>
      <xdr:rowOff>0</xdr:rowOff>
    </xdr:from>
    <xdr:to>
      <xdr:col>18</xdr:col>
      <xdr:colOff>619125</xdr:colOff>
      <xdr:row>75</xdr:row>
      <xdr:rowOff>133350</xdr:rowOff>
    </xdr:to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12</xdr:col>
      <xdr:colOff>0</xdr:colOff>
      <xdr:row>78</xdr:row>
      <xdr:rowOff>0</xdr:rowOff>
    </xdr:from>
    <xdr:to>
      <xdr:col>18</xdr:col>
      <xdr:colOff>619125</xdr:colOff>
      <xdr:row>95</xdr:row>
      <xdr:rowOff>133350</xdr:rowOff>
    </xdr:to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12</xdr:col>
      <xdr:colOff>0</xdr:colOff>
      <xdr:row>98</xdr:row>
      <xdr:rowOff>0</xdr:rowOff>
    </xdr:from>
    <xdr:to>
      <xdr:col>18</xdr:col>
      <xdr:colOff>619125</xdr:colOff>
      <xdr:row>115</xdr:row>
      <xdr:rowOff>133350</xdr:rowOff>
    </xdr:to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12</xdr:col>
      <xdr:colOff>0</xdr:colOff>
      <xdr:row>118</xdr:row>
      <xdr:rowOff>0</xdr:rowOff>
    </xdr:from>
    <xdr:to>
      <xdr:col>18</xdr:col>
      <xdr:colOff>619125</xdr:colOff>
      <xdr:row>135</xdr:row>
      <xdr:rowOff>133350</xdr:rowOff>
    </xdr:to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12</xdr:col>
      <xdr:colOff>0</xdr:colOff>
      <xdr:row>138</xdr:row>
      <xdr:rowOff>0</xdr:rowOff>
    </xdr:from>
    <xdr:to>
      <xdr:col>18</xdr:col>
      <xdr:colOff>619125</xdr:colOff>
      <xdr:row>155</xdr:row>
      <xdr:rowOff>133350</xdr:rowOff>
    </xdr:to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12</xdr:col>
      <xdr:colOff>0</xdr:colOff>
      <xdr:row>158</xdr:row>
      <xdr:rowOff>0</xdr:rowOff>
    </xdr:from>
    <xdr:to>
      <xdr:col>18</xdr:col>
      <xdr:colOff>619125</xdr:colOff>
      <xdr:row>175</xdr:row>
      <xdr:rowOff>133350</xdr:rowOff>
    </xdr:to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12</xdr:col>
      <xdr:colOff>0</xdr:colOff>
      <xdr:row>178</xdr:row>
      <xdr:rowOff>0</xdr:rowOff>
    </xdr:from>
    <xdr:to>
      <xdr:col>18</xdr:col>
      <xdr:colOff>619125</xdr:colOff>
      <xdr:row>195</xdr:row>
      <xdr:rowOff>133350</xdr:rowOff>
    </xdr:to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12</xdr:col>
      <xdr:colOff>0</xdr:colOff>
      <xdr:row>198</xdr:row>
      <xdr:rowOff>0</xdr:rowOff>
    </xdr:from>
    <xdr:to>
      <xdr:col>18</xdr:col>
      <xdr:colOff>619125</xdr:colOff>
      <xdr:row>215</xdr:row>
      <xdr:rowOff>133350</xdr:rowOff>
    </xdr:to>
    <xdr:graphicFrame macro="">
      <xdr:nvGraphicFramePr>
        <xdr:cNvPr id="12" name="Chart 11" title="Chart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394"/>
  </sheetPr>
  <dimension ref="A1:AE1001"/>
  <sheetViews>
    <sheetView showGridLines="0" tabSelected="1" workbookViewId="0"/>
  </sheetViews>
  <sheetFormatPr defaultColWidth="14.42578125" defaultRowHeight="15.75" customHeight="1" x14ac:dyDescent="0.2"/>
  <cols>
    <col min="1" max="1" width="27" customWidth="1"/>
    <col min="2" max="2" width="2.7109375" customWidth="1"/>
    <col min="3" max="3" width="24.140625" customWidth="1"/>
    <col min="4" max="4" width="2.7109375" customWidth="1"/>
    <col min="5" max="5" width="13.42578125" customWidth="1"/>
    <col min="6" max="6" width="2.42578125" customWidth="1"/>
    <col min="7" max="7" width="12.28515625" customWidth="1"/>
    <col min="8" max="8" width="2.42578125" customWidth="1"/>
    <col min="9" max="9" width="12.140625" customWidth="1"/>
    <col min="10" max="10" width="2.42578125" customWidth="1"/>
    <col min="12" max="12" width="2.7109375" customWidth="1"/>
    <col min="13" max="13" width="22.28515625" customWidth="1"/>
    <col min="14" max="14" width="2.7109375" customWidth="1"/>
    <col min="15" max="15" width="21.7109375" customWidth="1"/>
    <col min="16" max="16" width="6.42578125" customWidth="1"/>
  </cols>
  <sheetData>
    <row r="1" spans="1:31" ht="12.75" x14ac:dyDescent="0.2">
      <c r="A1" s="1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5" t="s">
        <v>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6"/>
    </row>
    <row r="2" spans="1:31" ht="12.75" x14ac:dyDescent="0.2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8" x14ac:dyDescent="0.25">
      <c r="A3" s="10" t="s">
        <v>3</v>
      </c>
      <c r="B3" s="11"/>
      <c r="C3" s="12">
        <v>1.2</v>
      </c>
      <c r="D3" s="11"/>
      <c r="E3" s="11" t="s">
        <v>4</v>
      </c>
      <c r="F3" s="11"/>
      <c r="G3" s="7"/>
      <c r="H3" s="7"/>
      <c r="I3" s="7"/>
      <c r="J3" s="7"/>
      <c r="K3" s="7"/>
      <c r="L3" s="7"/>
      <c r="M3" s="13" t="s">
        <v>5</v>
      </c>
      <c r="N3" s="14"/>
      <c r="O3" s="15">
        <f ca="1">Output!C2</f>
        <v>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8" x14ac:dyDescent="0.25">
      <c r="A4" s="10" t="s">
        <v>6</v>
      </c>
      <c r="B4" s="11"/>
      <c r="C4" s="16">
        <v>1.03</v>
      </c>
      <c r="D4" s="11"/>
      <c r="E4" s="11" t="s">
        <v>7</v>
      </c>
      <c r="F4" s="11"/>
      <c r="G4" s="7"/>
      <c r="H4" s="7"/>
      <c r="I4" s="7"/>
      <c r="J4" s="7"/>
      <c r="K4" s="7"/>
      <c r="L4" s="7"/>
      <c r="M4" s="13" t="s">
        <v>8</v>
      </c>
      <c r="N4" s="14">
        <f>Output!C3</f>
        <v>0</v>
      </c>
      <c r="O4" s="18">
        <f ca="1">Calculations!G5</f>
        <v>5550000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2.75" x14ac:dyDescent="0.2">
      <c r="A5" s="10" t="s">
        <v>9</v>
      </c>
      <c r="B5" s="11"/>
      <c r="C5" s="20">
        <v>0.08</v>
      </c>
      <c r="D5" s="11"/>
      <c r="E5" s="11" t="s">
        <v>11</v>
      </c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 x14ac:dyDescent="0.2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 x14ac:dyDescent="0.2">
      <c r="A7" s="1" t="s">
        <v>13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6"/>
    </row>
    <row r="8" spans="1:31" ht="12.75" x14ac:dyDescent="0.2">
      <c r="A8" s="7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2.75" x14ac:dyDescent="0.2">
      <c r="A9" s="10" t="s">
        <v>16</v>
      </c>
      <c r="B9" s="11"/>
      <c r="C9" s="20">
        <v>0.05</v>
      </c>
      <c r="D9" s="11"/>
      <c r="E9" s="11" t="s">
        <v>18</v>
      </c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2.75" x14ac:dyDescent="0.2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2.75" x14ac:dyDescent="0.2">
      <c r="A11" s="1" t="s">
        <v>21</v>
      </c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"/>
    </row>
    <row r="12" spans="1:31" ht="18" customHeight="1" x14ac:dyDescent="0.2">
      <c r="A12" s="9"/>
      <c r="B12" s="7"/>
      <c r="C12" s="22"/>
      <c r="D12" s="23"/>
      <c r="E12" s="22"/>
      <c r="F12" s="10"/>
      <c r="G12" s="10"/>
      <c r="H12" s="23"/>
      <c r="I12" s="22"/>
      <c r="J12" s="23"/>
      <c r="K12" s="22"/>
      <c r="L12" s="23"/>
      <c r="M12" s="22"/>
      <c r="N12" s="23"/>
      <c r="O12" s="2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60" customHeight="1" x14ac:dyDescent="0.2">
      <c r="A13" s="9"/>
      <c r="B13" s="7"/>
      <c r="C13" s="22" t="s">
        <v>31</v>
      </c>
      <c r="D13" s="23"/>
      <c r="E13" s="22" t="s">
        <v>32</v>
      </c>
      <c r="F13" s="10"/>
      <c r="G13" s="10" t="s">
        <v>33</v>
      </c>
      <c r="H13" s="23"/>
      <c r="I13" s="22" t="s">
        <v>34</v>
      </c>
      <c r="J13" s="23"/>
      <c r="K13" s="22" t="s">
        <v>35</v>
      </c>
      <c r="L13" s="23"/>
      <c r="M13" s="22" t="s">
        <v>37</v>
      </c>
      <c r="N13" s="23"/>
      <c r="O13" s="22" t="s">
        <v>38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5.5" x14ac:dyDescent="0.2">
      <c r="A14" s="10" t="s">
        <v>41</v>
      </c>
      <c r="B14" s="7"/>
      <c r="C14" s="24" t="s">
        <v>10</v>
      </c>
      <c r="D14" s="7"/>
      <c r="E14" s="21">
        <v>1000</v>
      </c>
      <c r="F14" s="25"/>
      <c r="G14" s="21">
        <v>100</v>
      </c>
      <c r="H14" s="7"/>
      <c r="I14" s="21">
        <f t="shared" ref="I14:I15" si="0">12*365</f>
        <v>4380</v>
      </c>
      <c r="J14" s="7"/>
      <c r="K14" s="26">
        <v>500</v>
      </c>
      <c r="L14" s="7"/>
      <c r="M14" s="26">
        <v>300</v>
      </c>
      <c r="N14" s="7"/>
      <c r="O14" s="21">
        <v>3</v>
      </c>
      <c r="P14" s="7"/>
      <c r="Q14" s="11" t="s">
        <v>42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5.5" x14ac:dyDescent="0.2">
      <c r="A15" s="10" t="s">
        <v>43</v>
      </c>
      <c r="B15" s="7"/>
      <c r="C15" s="24" t="s">
        <v>14</v>
      </c>
      <c r="D15" s="7"/>
      <c r="E15" s="21">
        <v>500</v>
      </c>
      <c r="F15" s="25"/>
      <c r="G15" s="21">
        <v>400</v>
      </c>
      <c r="H15" s="7"/>
      <c r="I15" s="21">
        <f t="shared" si="0"/>
        <v>4380</v>
      </c>
      <c r="J15" s="7"/>
      <c r="K15" s="26">
        <v>600</v>
      </c>
      <c r="L15" s="7"/>
      <c r="M15" s="26">
        <v>500</v>
      </c>
      <c r="N15" s="7"/>
      <c r="O15" s="21">
        <v>3</v>
      </c>
      <c r="P15" s="7"/>
      <c r="Q15" s="11" t="s">
        <v>44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2.75" x14ac:dyDescent="0.2">
      <c r="A16" s="10" t="s">
        <v>45</v>
      </c>
      <c r="B16" s="7"/>
      <c r="C16" s="24"/>
      <c r="D16" s="7"/>
      <c r="E16" s="21"/>
      <c r="F16" s="25"/>
      <c r="G16" s="21"/>
      <c r="H16" s="7"/>
      <c r="I16" s="21"/>
      <c r="J16" s="7"/>
      <c r="K16" s="26"/>
      <c r="L16" s="7"/>
      <c r="M16" s="26"/>
      <c r="N16" s="7"/>
      <c r="O16" s="21"/>
      <c r="P16" s="7"/>
      <c r="Q16" s="11" t="s">
        <v>46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2.75" x14ac:dyDescent="0.2">
      <c r="A17" s="10" t="s">
        <v>47</v>
      </c>
      <c r="B17" s="7"/>
      <c r="C17" s="24"/>
      <c r="D17" s="7"/>
      <c r="E17" s="21"/>
      <c r="F17" s="25"/>
      <c r="G17" s="21"/>
      <c r="H17" s="7"/>
      <c r="I17" s="21"/>
      <c r="J17" s="7"/>
      <c r="K17" s="26"/>
      <c r="L17" s="7"/>
      <c r="M17" s="26"/>
      <c r="N17" s="7"/>
      <c r="O17" s="21"/>
      <c r="P17" s="7"/>
      <c r="Q17" s="11" t="s">
        <v>48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 x14ac:dyDescent="0.2">
      <c r="A18" s="10" t="s">
        <v>49</v>
      </c>
      <c r="B18" s="7"/>
      <c r="C18" s="24"/>
      <c r="D18" s="7"/>
      <c r="E18" s="21"/>
      <c r="F18" s="25"/>
      <c r="G18" s="21"/>
      <c r="H18" s="7"/>
      <c r="I18" s="21"/>
      <c r="J18" s="7"/>
      <c r="K18" s="26"/>
      <c r="L18" s="7"/>
      <c r="M18" s="26"/>
      <c r="N18" s="7"/>
      <c r="O18" s="21"/>
      <c r="P18" s="7"/>
      <c r="Q18" s="11" t="s">
        <v>50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 hidden="1" x14ac:dyDescent="0.2">
      <c r="A19" s="10" t="s">
        <v>51</v>
      </c>
      <c r="B19" s="7"/>
      <c r="C19" s="24"/>
      <c r="D19" s="7"/>
      <c r="E19" s="21"/>
      <c r="F19" s="25"/>
      <c r="G19" s="21"/>
      <c r="H19" s="7"/>
      <c r="I19" s="21"/>
      <c r="J19" s="7"/>
      <c r="K19" s="26"/>
      <c r="L19" s="7"/>
      <c r="M19" s="26"/>
      <c r="N19" s="7"/>
      <c r="O19" s="21"/>
      <c r="P19" s="7"/>
      <c r="Q19" s="11" t="s">
        <v>52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 hidden="1" x14ac:dyDescent="0.2">
      <c r="A20" s="10" t="s">
        <v>53</v>
      </c>
      <c r="B20" s="7"/>
      <c r="C20" s="24"/>
      <c r="D20" s="7"/>
      <c r="E20" s="21"/>
      <c r="F20" s="25"/>
      <c r="G20" s="21"/>
      <c r="H20" s="7"/>
      <c r="I20" s="21"/>
      <c r="J20" s="7"/>
      <c r="K20" s="26"/>
      <c r="L20" s="7"/>
      <c r="M20" s="26"/>
      <c r="N20" s="7"/>
      <c r="O20" s="21"/>
      <c r="P20" s="7"/>
      <c r="Q20" s="11" t="s">
        <v>54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2.75" hidden="1" x14ac:dyDescent="0.2">
      <c r="A21" s="10" t="s">
        <v>55</v>
      </c>
      <c r="B21" s="7"/>
      <c r="C21" s="24"/>
      <c r="D21" s="7"/>
      <c r="E21" s="21"/>
      <c r="F21" s="25"/>
      <c r="G21" s="21"/>
      <c r="H21" s="7"/>
      <c r="I21" s="21"/>
      <c r="J21" s="7"/>
      <c r="K21" s="26"/>
      <c r="L21" s="7"/>
      <c r="M21" s="26"/>
      <c r="N21" s="7"/>
      <c r="O21" s="21"/>
      <c r="P21" s="7"/>
      <c r="Q21" s="11" t="s">
        <v>56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2.75" hidden="1" x14ac:dyDescent="0.2">
      <c r="A22" s="10" t="s">
        <v>57</v>
      </c>
      <c r="B22" s="7"/>
      <c r="C22" s="24"/>
      <c r="D22" s="7"/>
      <c r="E22" s="21"/>
      <c r="F22" s="25"/>
      <c r="G22" s="21"/>
      <c r="H22" s="7"/>
      <c r="I22" s="21"/>
      <c r="J22" s="7"/>
      <c r="K22" s="26"/>
      <c r="L22" s="7"/>
      <c r="M22" s="26"/>
      <c r="N22" s="7"/>
      <c r="O22" s="21"/>
      <c r="P22" s="7"/>
      <c r="Q22" s="11" t="s">
        <v>58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2.75" hidden="1" x14ac:dyDescent="0.2">
      <c r="A23" s="10" t="s">
        <v>59</v>
      </c>
      <c r="B23" s="7"/>
      <c r="C23" s="24"/>
      <c r="D23" s="7"/>
      <c r="E23" s="21"/>
      <c r="F23" s="25"/>
      <c r="G23" s="21"/>
      <c r="H23" s="7"/>
      <c r="I23" s="21"/>
      <c r="J23" s="7"/>
      <c r="K23" s="26"/>
      <c r="L23" s="7"/>
      <c r="M23" s="26"/>
      <c r="N23" s="7"/>
      <c r="O23" s="21"/>
      <c r="P23" s="7"/>
      <c r="Q23" s="11" t="s">
        <v>60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.75" hidden="1" x14ac:dyDescent="0.2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8.25" x14ac:dyDescent="0.2">
      <c r="A25" s="27" t="s">
        <v>61</v>
      </c>
      <c r="B25" s="28"/>
      <c r="C25" s="29" t="s">
        <v>62</v>
      </c>
      <c r="D25" s="30"/>
      <c r="E25" s="29">
        <v>100</v>
      </c>
      <c r="F25" s="27"/>
      <c r="G25" s="27">
        <v>150</v>
      </c>
      <c r="H25" s="30"/>
      <c r="I25" s="29" t="s">
        <v>63</v>
      </c>
      <c r="J25" s="30"/>
      <c r="K25" s="29">
        <v>500</v>
      </c>
      <c r="L25" s="30"/>
      <c r="M25" s="29">
        <v>300</v>
      </c>
      <c r="N25" s="30"/>
      <c r="O25" s="29">
        <v>2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2.75" x14ac:dyDescent="0.2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2.75" x14ac:dyDescent="0.2">
      <c r="A27" s="1" t="s">
        <v>64</v>
      </c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6"/>
    </row>
    <row r="28" spans="1:31" ht="60" customHeight="1" x14ac:dyDescent="0.2">
      <c r="A28" s="9"/>
      <c r="B28" s="7"/>
      <c r="C28" s="22" t="s">
        <v>65</v>
      </c>
      <c r="D28" s="23"/>
      <c r="E28" s="22" t="s">
        <v>66</v>
      </c>
      <c r="F28" s="10"/>
      <c r="G28" s="10" t="s">
        <v>33</v>
      </c>
      <c r="H28" s="23"/>
      <c r="I28" s="22" t="s">
        <v>34</v>
      </c>
      <c r="J28" s="23"/>
      <c r="K28" s="22" t="s">
        <v>67</v>
      </c>
      <c r="L28" s="23"/>
      <c r="M28" s="22" t="s">
        <v>37</v>
      </c>
      <c r="N28" s="23"/>
      <c r="O28" s="22" t="s">
        <v>38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2.75" x14ac:dyDescent="0.2">
      <c r="A29" s="10" t="s">
        <v>41</v>
      </c>
      <c r="B29" s="7"/>
      <c r="C29" s="24" t="s">
        <v>17</v>
      </c>
      <c r="D29" s="7"/>
      <c r="E29" s="21">
        <v>1000</v>
      </c>
      <c r="F29" s="25"/>
      <c r="G29" s="21">
        <v>75</v>
      </c>
      <c r="H29" s="7"/>
      <c r="I29" s="21">
        <v>4380</v>
      </c>
      <c r="J29" s="7"/>
      <c r="K29" s="26">
        <v>3000</v>
      </c>
      <c r="L29" s="7"/>
      <c r="M29" s="26">
        <v>300</v>
      </c>
      <c r="N29" s="7"/>
      <c r="O29" s="21">
        <v>10</v>
      </c>
      <c r="P29" s="7"/>
      <c r="Q29" s="11" t="s">
        <v>68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 x14ac:dyDescent="0.2">
      <c r="A30" s="10" t="s">
        <v>43</v>
      </c>
      <c r="B30" s="7"/>
      <c r="C30" s="24" t="s">
        <v>17</v>
      </c>
      <c r="D30" s="7"/>
      <c r="E30" s="21">
        <v>500</v>
      </c>
      <c r="F30" s="25"/>
      <c r="G30" s="21">
        <v>150</v>
      </c>
      <c r="H30" s="7"/>
      <c r="I30" s="21">
        <f>12*365</f>
        <v>4380</v>
      </c>
      <c r="J30" s="7"/>
      <c r="K30" s="26">
        <v>4000</v>
      </c>
      <c r="L30" s="7"/>
      <c r="M30" s="26">
        <v>500</v>
      </c>
      <c r="N30" s="7"/>
      <c r="O30" s="21">
        <v>10</v>
      </c>
      <c r="P30" s="7"/>
      <c r="Q30" s="11" t="s">
        <v>69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 x14ac:dyDescent="0.2">
      <c r="A31" s="10" t="s">
        <v>45</v>
      </c>
      <c r="B31" s="7"/>
      <c r="C31" s="24"/>
      <c r="D31" s="7"/>
      <c r="E31" s="21"/>
      <c r="F31" s="25"/>
      <c r="G31" s="21"/>
      <c r="H31" s="7"/>
      <c r="I31" s="21"/>
      <c r="J31" s="7"/>
      <c r="K31" s="26"/>
      <c r="L31" s="7"/>
      <c r="M31" s="26"/>
      <c r="N31" s="7"/>
      <c r="O31" s="21"/>
      <c r="P31" s="7"/>
      <c r="Q31" s="11" t="s">
        <v>70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 x14ac:dyDescent="0.2">
      <c r="A32" s="10" t="s">
        <v>47</v>
      </c>
      <c r="B32" s="7"/>
      <c r="C32" s="24"/>
      <c r="D32" s="7"/>
      <c r="E32" s="21"/>
      <c r="F32" s="25"/>
      <c r="G32" s="21"/>
      <c r="H32" s="7"/>
      <c r="I32" s="21"/>
      <c r="J32" s="7"/>
      <c r="K32" s="26"/>
      <c r="L32" s="7"/>
      <c r="M32" s="26"/>
      <c r="N32" s="7"/>
      <c r="O32" s="21"/>
      <c r="P32" s="7"/>
      <c r="Q32" s="11" t="s">
        <v>71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 x14ac:dyDescent="0.2">
      <c r="A33" s="10" t="s">
        <v>49</v>
      </c>
      <c r="B33" s="7"/>
      <c r="C33" s="24"/>
      <c r="D33" s="7"/>
      <c r="E33" s="21"/>
      <c r="F33" s="25"/>
      <c r="G33" s="21"/>
      <c r="H33" s="7"/>
      <c r="I33" s="21"/>
      <c r="J33" s="7"/>
      <c r="K33" s="26"/>
      <c r="L33" s="7"/>
      <c r="M33" s="26"/>
      <c r="N33" s="7"/>
      <c r="O33" s="21"/>
      <c r="P33" s="7"/>
      <c r="Q33" s="11" t="s">
        <v>72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 hidden="1" x14ac:dyDescent="0.2">
      <c r="A34" s="10" t="s">
        <v>51</v>
      </c>
      <c r="B34" s="7"/>
      <c r="C34" s="24"/>
      <c r="D34" s="7"/>
      <c r="E34" s="21"/>
      <c r="F34" s="25"/>
      <c r="G34" s="21"/>
      <c r="H34" s="7"/>
      <c r="I34" s="21"/>
      <c r="J34" s="7"/>
      <c r="K34" s="26"/>
      <c r="L34" s="7"/>
      <c r="M34" s="26"/>
      <c r="N34" s="7"/>
      <c r="O34" s="21"/>
      <c r="P34" s="7"/>
      <c r="Q34" s="11" t="s">
        <v>73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 hidden="1" x14ac:dyDescent="0.2">
      <c r="A35" s="10" t="s">
        <v>53</v>
      </c>
      <c r="B35" s="7"/>
      <c r="C35" s="24"/>
      <c r="D35" s="7"/>
      <c r="E35" s="21"/>
      <c r="F35" s="25"/>
      <c r="G35" s="21"/>
      <c r="H35" s="7"/>
      <c r="I35" s="21"/>
      <c r="J35" s="7"/>
      <c r="K35" s="26"/>
      <c r="L35" s="7"/>
      <c r="M35" s="26"/>
      <c r="N35" s="7"/>
      <c r="O35" s="21"/>
      <c r="P35" s="7"/>
      <c r="Q35" s="11" t="s">
        <v>74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hidden="1" x14ac:dyDescent="0.2">
      <c r="A36" s="10" t="s">
        <v>55</v>
      </c>
      <c r="B36" s="7"/>
      <c r="C36" s="24"/>
      <c r="D36" s="7"/>
      <c r="E36" s="21"/>
      <c r="F36" s="25"/>
      <c r="G36" s="21"/>
      <c r="H36" s="7"/>
      <c r="I36" s="21"/>
      <c r="J36" s="7"/>
      <c r="K36" s="26"/>
      <c r="L36" s="7"/>
      <c r="M36" s="26"/>
      <c r="N36" s="7"/>
      <c r="O36" s="21"/>
      <c r="P36" s="7"/>
      <c r="Q36" s="11" t="s">
        <v>75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 hidden="1" x14ac:dyDescent="0.2">
      <c r="A37" s="10" t="s">
        <v>57</v>
      </c>
      <c r="B37" s="7"/>
      <c r="C37" s="24"/>
      <c r="D37" s="7"/>
      <c r="E37" s="21"/>
      <c r="F37" s="25"/>
      <c r="G37" s="21"/>
      <c r="H37" s="7"/>
      <c r="I37" s="21"/>
      <c r="J37" s="7"/>
      <c r="K37" s="26"/>
      <c r="L37" s="7"/>
      <c r="M37" s="26"/>
      <c r="N37" s="7"/>
      <c r="O37" s="21"/>
      <c r="P37" s="7"/>
      <c r="Q37" s="11" t="s">
        <v>76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 hidden="1" x14ac:dyDescent="0.2">
      <c r="A38" s="10" t="s">
        <v>59</v>
      </c>
      <c r="B38" s="7"/>
      <c r="C38" s="24"/>
      <c r="D38" s="7"/>
      <c r="E38" s="21"/>
      <c r="F38" s="25"/>
      <c r="G38" s="21"/>
      <c r="H38" s="7"/>
      <c r="I38" s="21"/>
      <c r="J38" s="7"/>
      <c r="K38" s="26"/>
      <c r="L38" s="7"/>
      <c r="M38" s="26"/>
      <c r="N38" s="7"/>
      <c r="O38" s="21"/>
      <c r="P38" s="7"/>
      <c r="Q38" s="11" t="s">
        <v>77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 x14ac:dyDescent="0.2">
      <c r="A39" s="7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 x14ac:dyDescent="0.2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 x14ac:dyDescent="0.2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 x14ac:dyDescent="0.2">
      <c r="A42" s="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 x14ac:dyDescent="0.2">
      <c r="A43" s="7"/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 x14ac:dyDescent="0.2">
      <c r="A44" s="7"/>
      <c r="B44" s="7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 x14ac:dyDescent="0.2">
      <c r="A45" s="7"/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 x14ac:dyDescent="0.2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 x14ac:dyDescent="0.2">
      <c r="A47" s="7"/>
      <c r="B47" s="7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 x14ac:dyDescent="0.2">
      <c r="A48" s="7"/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 x14ac:dyDescent="0.2">
      <c r="A49" s="7"/>
      <c r="B49" s="7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 x14ac:dyDescent="0.2">
      <c r="A50" s="7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 x14ac:dyDescent="0.2">
      <c r="A51" s="7"/>
      <c r="B51" s="7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 x14ac:dyDescent="0.2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 x14ac:dyDescent="0.2">
      <c r="A53" s="7"/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 x14ac:dyDescent="0.2">
      <c r="A54" s="7"/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 x14ac:dyDescent="0.2">
      <c r="A55" s="7"/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 x14ac:dyDescent="0.2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 x14ac:dyDescent="0.2">
      <c r="A57" s="7"/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 x14ac:dyDescent="0.2">
      <c r="A58" s="7"/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 x14ac:dyDescent="0.2">
      <c r="A59" s="7"/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 x14ac:dyDescent="0.2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 x14ac:dyDescent="0.2">
      <c r="A61" s="7"/>
      <c r="B61" s="7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 x14ac:dyDescent="0.2">
      <c r="A62" s="7"/>
      <c r="B62" s="7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 x14ac:dyDescent="0.2">
      <c r="A63" s="7"/>
      <c r="B63" s="7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 x14ac:dyDescent="0.2">
      <c r="A64" s="7"/>
      <c r="B64" s="7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 x14ac:dyDescent="0.2">
      <c r="A65" s="7"/>
      <c r="B65" s="7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 x14ac:dyDescent="0.2">
      <c r="A66" s="7"/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 x14ac:dyDescent="0.2">
      <c r="A67" s="7"/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 x14ac:dyDescent="0.2">
      <c r="A68" s="7"/>
      <c r="B68" s="7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 x14ac:dyDescent="0.2">
      <c r="A69" s="7"/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 x14ac:dyDescent="0.2">
      <c r="A70" s="7"/>
      <c r="B70" s="7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 x14ac:dyDescent="0.2">
      <c r="A71" s="7"/>
      <c r="B71" s="7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 x14ac:dyDescent="0.2">
      <c r="A72" s="7"/>
      <c r="B72" s="7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 x14ac:dyDescent="0.2">
      <c r="A73" s="7"/>
      <c r="B73" s="7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 x14ac:dyDescent="0.2">
      <c r="A74" s="7"/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 x14ac:dyDescent="0.2">
      <c r="A75" s="7"/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 x14ac:dyDescent="0.2">
      <c r="A76" s="7"/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 x14ac:dyDescent="0.2">
      <c r="A77" s="7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 x14ac:dyDescent="0.2">
      <c r="A78" s="7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 x14ac:dyDescent="0.2">
      <c r="A79" s="7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 x14ac:dyDescent="0.2">
      <c r="A80" s="7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 x14ac:dyDescent="0.2">
      <c r="A81" s="7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 x14ac:dyDescent="0.2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 x14ac:dyDescent="0.2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 x14ac:dyDescent="0.2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 x14ac:dyDescent="0.2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 x14ac:dyDescent="0.2">
      <c r="A86" s="7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 x14ac:dyDescent="0.2">
      <c r="A87" s="7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 x14ac:dyDescent="0.2">
      <c r="A88" s="7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 x14ac:dyDescent="0.2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 x14ac:dyDescent="0.2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 x14ac:dyDescent="0.2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 x14ac:dyDescent="0.2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 x14ac:dyDescent="0.2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 x14ac:dyDescent="0.2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 x14ac:dyDescent="0.2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 x14ac:dyDescent="0.2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 x14ac:dyDescent="0.2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 x14ac:dyDescent="0.2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 x14ac:dyDescent="0.2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 x14ac:dyDescent="0.2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 x14ac:dyDescent="0.2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 x14ac:dyDescent="0.2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 x14ac:dyDescent="0.2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 x14ac:dyDescent="0.2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 x14ac:dyDescent="0.2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 x14ac:dyDescent="0.2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 x14ac:dyDescent="0.2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 x14ac:dyDescent="0.2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 x14ac:dyDescent="0.2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 x14ac:dyDescent="0.2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 x14ac:dyDescent="0.2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2.75" x14ac:dyDescent="0.2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 x14ac:dyDescent="0.2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 x14ac:dyDescent="0.2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2.75" x14ac:dyDescent="0.2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.75" x14ac:dyDescent="0.2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2.75" x14ac:dyDescent="0.2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2.75" x14ac:dyDescent="0.2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2.75" x14ac:dyDescent="0.2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2.75" x14ac:dyDescent="0.2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2.75" x14ac:dyDescent="0.2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2.75" x14ac:dyDescent="0.2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2.75" x14ac:dyDescent="0.2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2.75" x14ac:dyDescent="0.2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2.75" x14ac:dyDescent="0.2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2.75" x14ac:dyDescent="0.2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2.75" x14ac:dyDescent="0.2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2.75" x14ac:dyDescent="0.2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2.75" x14ac:dyDescent="0.2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2.75" x14ac:dyDescent="0.2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2.75" x14ac:dyDescent="0.2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2.75" x14ac:dyDescent="0.2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2.75" x14ac:dyDescent="0.2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2.75" x14ac:dyDescent="0.2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2.75" x14ac:dyDescent="0.2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2.75" x14ac:dyDescent="0.2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2.75" x14ac:dyDescent="0.2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2.75" x14ac:dyDescent="0.2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2.75" x14ac:dyDescent="0.2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2.75" x14ac:dyDescent="0.2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2.75" x14ac:dyDescent="0.2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2.75" x14ac:dyDescent="0.2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2.75" x14ac:dyDescent="0.2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2.75" x14ac:dyDescent="0.2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2.75" x14ac:dyDescent="0.2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2.75" x14ac:dyDescent="0.2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2.75" x14ac:dyDescent="0.2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2.75" x14ac:dyDescent="0.2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2.75" x14ac:dyDescent="0.2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2.75" x14ac:dyDescent="0.2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2.75" x14ac:dyDescent="0.2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2.75" x14ac:dyDescent="0.2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2.75" x14ac:dyDescent="0.2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2.75" x14ac:dyDescent="0.2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2.75" x14ac:dyDescent="0.2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2.75" x14ac:dyDescent="0.2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2.75" x14ac:dyDescent="0.2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2.75" x14ac:dyDescent="0.2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2.75" x14ac:dyDescent="0.2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2.75" x14ac:dyDescent="0.2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2.75" x14ac:dyDescent="0.2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2.75" x14ac:dyDescent="0.2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2.75" x14ac:dyDescent="0.2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2.75" x14ac:dyDescent="0.2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2.75" x14ac:dyDescent="0.2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2.75" x14ac:dyDescent="0.2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2.75" x14ac:dyDescent="0.2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2.75" x14ac:dyDescent="0.2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2.75" x14ac:dyDescent="0.2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2.75" x14ac:dyDescent="0.2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2.75" x14ac:dyDescent="0.2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2.75" x14ac:dyDescent="0.2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.75" x14ac:dyDescent="0.2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2.75" x14ac:dyDescent="0.2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2.75" x14ac:dyDescent="0.2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2.75" x14ac:dyDescent="0.2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2.75" x14ac:dyDescent="0.2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2.75" x14ac:dyDescent="0.2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2.75" x14ac:dyDescent="0.2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2.75" x14ac:dyDescent="0.2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2.75" x14ac:dyDescent="0.2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2.75" x14ac:dyDescent="0.2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2.75" x14ac:dyDescent="0.2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2.75" x14ac:dyDescent="0.2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2.75" x14ac:dyDescent="0.2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2.75" x14ac:dyDescent="0.2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2.75" x14ac:dyDescent="0.2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2.75" x14ac:dyDescent="0.2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2.75" x14ac:dyDescent="0.2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2.75" x14ac:dyDescent="0.2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2.75" x14ac:dyDescent="0.2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2.75" x14ac:dyDescent="0.2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2.75" x14ac:dyDescent="0.2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2.75" x14ac:dyDescent="0.2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2.75" x14ac:dyDescent="0.2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2.75" x14ac:dyDescent="0.2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2.75" x14ac:dyDescent="0.2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2.75" x14ac:dyDescent="0.2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2.75" x14ac:dyDescent="0.2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2.75" x14ac:dyDescent="0.2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2.75" x14ac:dyDescent="0.2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2.75" x14ac:dyDescent="0.2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2.75" x14ac:dyDescent="0.2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2.75" x14ac:dyDescent="0.2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2.75" x14ac:dyDescent="0.2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2.75" x14ac:dyDescent="0.2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2.75" x14ac:dyDescent="0.2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2.75" x14ac:dyDescent="0.2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2.75" x14ac:dyDescent="0.2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2.75" x14ac:dyDescent="0.2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2.75" x14ac:dyDescent="0.2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2.75" x14ac:dyDescent="0.2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2.75" x14ac:dyDescent="0.2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2.75" x14ac:dyDescent="0.2">
      <c r="A214" s="7"/>
      <c r="B214" s="7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2.75" x14ac:dyDescent="0.2">
      <c r="A215" s="7"/>
      <c r="B215" s="7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2.75" x14ac:dyDescent="0.2">
      <c r="A216" s="7"/>
      <c r="B216" s="7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2.75" x14ac:dyDescent="0.2">
      <c r="A217" s="7"/>
      <c r="B217" s="7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2.75" x14ac:dyDescent="0.2">
      <c r="A218" s="7"/>
      <c r="B218" s="7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2.75" x14ac:dyDescent="0.2">
      <c r="A219" s="7"/>
      <c r="B219" s="7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2.75" x14ac:dyDescent="0.2">
      <c r="A220" s="7"/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2.75" x14ac:dyDescent="0.2">
      <c r="A221" s="7"/>
      <c r="B221" s="7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2.75" x14ac:dyDescent="0.2">
      <c r="A222" s="7"/>
      <c r="B222" s="7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2.75" x14ac:dyDescent="0.2">
      <c r="A223" s="7"/>
      <c r="B223" s="7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2.75" x14ac:dyDescent="0.2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2.75" x14ac:dyDescent="0.2">
      <c r="A225" s="7"/>
      <c r="B225" s="7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2.75" x14ac:dyDescent="0.2">
      <c r="A226" s="7"/>
      <c r="B226" s="7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2.75" x14ac:dyDescent="0.2">
      <c r="A227" s="7"/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2.75" x14ac:dyDescent="0.2">
      <c r="A228" s="7"/>
      <c r="B228" s="7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2.75" x14ac:dyDescent="0.2">
      <c r="A229" s="7"/>
      <c r="B229" s="7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.75" x14ac:dyDescent="0.2">
      <c r="A230" s="7"/>
      <c r="B230" s="7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2.75" x14ac:dyDescent="0.2">
      <c r="A231" s="7"/>
      <c r="B231" s="7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2.75" x14ac:dyDescent="0.2">
      <c r="A232" s="7"/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2.75" x14ac:dyDescent="0.2">
      <c r="A233" s="7"/>
      <c r="B233" s="7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2.75" x14ac:dyDescent="0.2">
      <c r="A234" s="7"/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2.75" x14ac:dyDescent="0.2">
      <c r="A235" s="7"/>
      <c r="B235" s="7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2.75" x14ac:dyDescent="0.2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2.75" x14ac:dyDescent="0.2">
      <c r="A237" s="7"/>
      <c r="B237" s="7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2.75" x14ac:dyDescent="0.2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2.75" x14ac:dyDescent="0.2">
      <c r="A239" s="7"/>
      <c r="B239" s="7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2.75" x14ac:dyDescent="0.2">
      <c r="A240" s="7"/>
      <c r="B240" s="7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2.75" x14ac:dyDescent="0.2">
      <c r="A241" s="7"/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2.75" x14ac:dyDescent="0.2">
      <c r="A242" s="7"/>
      <c r="B242" s="7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2.75" x14ac:dyDescent="0.2">
      <c r="A243" s="7"/>
      <c r="B243" s="7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2.75" x14ac:dyDescent="0.2">
      <c r="A244" s="7"/>
      <c r="B244" s="7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2.75" x14ac:dyDescent="0.2">
      <c r="A245" s="7"/>
      <c r="B245" s="7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2.75" x14ac:dyDescent="0.2">
      <c r="A246" s="7"/>
      <c r="B246" s="7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2.75" x14ac:dyDescent="0.2">
      <c r="A247" s="7"/>
      <c r="B247" s="7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2.75" x14ac:dyDescent="0.2">
      <c r="A248" s="7"/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2.75" x14ac:dyDescent="0.2">
      <c r="A249" s="7"/>
      <c r="B249" s="7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2.75" x14ac:dyDescent="0.2">
      <c r="A250" s="7"/>
      <c r="B250" s="7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2.75" x14ac:dyDescent="0.2">
      <c r="A251" s="7"/>
      <c r="B251" s="7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2.75" x14ac:dyDescent="0.2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2.75" x14ac:dyDescent="0.2">
      <c r="A253" s="7"/>
      <c r="B253" s="7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2.75" x14ac:dyDescent="0.2">
      <c r="A254" s="7"/>
      <c r="B254" s="7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2.75" x14ac:dyDescent="0.2">
      <c r="A255" s="7"/>
      <c r="B255" s="7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2.75" x14ac:dyDescent="0.2">
      <c r="A256" s="7"/>
      <c r="B256" s="7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2.75" x14ac:dyDescent="0.2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2.75" x14ac:dyDescent="0.2">
      <c r="A258" s="7"/>
      <c r="B258" s="7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2.75" x14ac:dyDescent="0.2">
      <c r="A259" s="7"/>
      <c r="B259" s="7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2.75" x14ac:dyDescent="0.2">
      <c r="A260" s="7"/>
      <c r="B260" s="7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2.75" x14ac:dyDescent="0.2">
      <c r="A261" s="7"/>
      <c r="B261" s="7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2.75" x14ac:dyDescent="0.2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2.75" x14ac:dyDescent="0.2">
      <c r="A263" s="7"/>
      <c r="B263" s="7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2.75" x14ac:dyDescent="0.2">
      <c r="A264" s="7"/>
      <c r="B264" s="7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2.75" x14ac:dyDescent="0.2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2.75" x14ac:dyDescent="0.2">
      <c r="A266" s="7"/>
      <c r="B266" s="7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2.75" x14ac:dyDescent="0.2">
      <c r="A267" s="7"/>
      <c r="B267" s="7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2.75" x14ac:dyDescent="0.2">
      <c r="A268" s="7"/>
      <c r="B268" s="7"/>
      <c r="C268" s="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2.75" x14ac:dyDescent="0.2">
      <c r="A269" s="7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2.75" x14ac:dyDescent="0.2">
      <c r="A270" s="7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2.75" x14ac:dyDescent="0.2">
      <c r="A271" s="7"/>
      <c r="B271" s="7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2.75" x14ac:dyDescent="0.2">
      <c r="A272" s="7"/>
      <c r="B272" s="7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2.75" x14ac:dyDescent="0.2">
      <c r="A273" s="7"/>
      <c r="B273" s="7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2.75" x14ac:dyDescent="0.2">
      <c r="A274" s="7"/>
      <c r="B274" s="7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2.75" x14ac:dyDescent="0.2">
      <c r="A275" s="7"/>
      <c r="B275" s="7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2.75" x14ac:dyDescent="0.2">
      <c r="A276" s="7"/>
      <c r="B276" s="7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2.75" x14ac:dyDescent="0.2">
      <c r="A277" s="7"/>
      <c r="B277" s="7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2.75" x14ac:dyDescent="0.2">
      <c r="A278" s="7"/>
      <c r="B278" s="7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2.75" x14ac:dyDescent="0.2">
      <c r="A279" s="7"/>
      <c r="B279" s="7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2.75" x14ac:dyDescent="0.2">
      <c r="A280" s="7"/>
      <c r="B280" s="7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2.75" x14ac:dyDescent="0.2">
      <c r="A281" s="7"/>
      <c r="B281" s="7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2.75" x14ac:dyDescent="0.2">
      <c r="A282" s="7"/>
      <c r="B282" s="7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2.75" x14ac:dyDescent="0.2">
      <c r="A283" s="7"/>
      <c r="B283" s="7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2.75" x14ac:dyDescent="0.2">
      <c r="A284" s="7"/>
      <c r="B284" s="7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2.75" x14ac:dyDescent="0.2">
      <c r="A285" s="7"/>
      <c r="B285" s="7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2.75" x14ac:dyDescent="0.2">
      <c r="A286" s="7"/>
      <c r="B286" s="7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2.75" x14ac:dyDescent="0.2">
      <c r="A287" s="7"/>
      <c r="B287" s="7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2.75" x14ac:dyDescent="0.2">
      <c r="A288" s="7"/>
      <c r="B288" s="7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2.75" x14ac:dyDescent="0.2">
      <c r="A289" s="7"/>
      <c r="B289" s="7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2.75" x14ac:dyDescent="0.2">
      <c r="A290" s="7"/>
      <c r="B290" s="7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2.75" x14ac:dyDescent="0.2">
      <c r="A291" s="7"/>
      <c r="B291" s="7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2.75" x14ac:dyDescent="0.2">
      <c r="A292" s="7"/>
      <c r="B292" s="7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2.75" x14ac:dyDescent="0.2">
      <c r="A293" s="7"/>
      <c r="B293" s="7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2.75" x14ac:dyDescent="0.2">
      <c r="A294" s="7"/>
      <c r="B294" s="7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2.75" x14ac:dyDescent="0.2">
      <c r="A295" s="7"/>
      <c r="B295" s="7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2.75" x14ac:dyDescent="0.2">
      <c r="A296" s="7"/>
      <c r="B296" s="7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2.75" x14ac:dyDescent="0.2">
      <c r="A297" s="7"/>
      <c r="B297" s="7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2.75" x14ac:dyDescent="0.2">
      <c r="A298" s="7"/>
      <c r="B298" s="7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2.75" x14ac:dyDescent="0.2">
      <c r="A299" s="7"/>
      <c r="B299" s="7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2.75" x14ac:dyDescent="0.2">
      <c r="A300" s="7"/>
      <c r="B300" s="7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2.75" x14ac:dyDescent="0.2">
      <c r="A301" s="7"/>
      <c r="B301" s="7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2.75" x14ac:dyDescent="0.2">
      <c r="A302" s="7"/>
      <c r="B302" s="7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2.75" x14ac:dyDescent="0.2">
      <c r="A303" s="7"/>
      <c r="B303" s="7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2.75" x14ac:dyDescent="0.2">
      <c r="A304" s="7"/>
      <c r="B304" s="7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2.75" x14ac:dyDescent="0.2">
      <c r="A305" s="7"/>
      <c r="B305" s="7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2.75" x14ac:dyDescent="0.2">
      <c r="A306" s="7"/>
      <c r="B306" s="7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2.75" x14ac:dyDescent="0.2">
      <c r="A307" s="7"/>
      <c r="B307" s="7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2.75" x14ac:dyDescent="0.2">
      <c r="A308" s="7"/>
      <c r="B308" s="7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2.75" x14ac:dyDescent="0.2">
      <c r="A309" s="7"/>
      <c r="B309" s="7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2.75" x14ac:dyDescent="0.2">
      <c r="A310" s="7"/>
      <c r="B310" s="7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2.75" x14ac:dyDescent="0.2">
      <c r="A311" s="7"/>
      <c r="B311" s="7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2.75" x14ac:dyDescent="0.2">
      <c r="A312" s="7"/>
      <c r="B312" s="7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2.75" x14ac:dyDescent="0.2">
      <c r="A313" s="7"/>
      <c r="B313" s="7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2.75" x14ac:dyDescent="0.2">
      <c r="A314" s="7"/>
      <c r="B314" s="7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2.75" x14ac:dyDescent="0.2">
      <c r="A315" s="7"/>
      <c r="B315" s="7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2.75" x14ac:dyDescent="0.2">
      <c r="A316" s="7"/>
      <c r="B316" s="7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2.75" x14ac:dyDescent="0.2">
      <c r="A317" s="7"/>
      <c r="B317" s="7"/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2.75" x14ac:dyDescent="0.2">
      <c r="A318" s="7"/>
      <c r="B318" s="7"/>
      <c r="C318" s="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2.75" x14ac:dyDescent="0.2">
      <c r="A319" s="7"/>
      <c r="B319" s="7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2.75" x14ac:dyDescent="0.2">
      <c r="A320" s="7"/>
      <c r="B320" s="7"/>
      <c r="C320" s="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2.75" x14ac:dyDescent="0.2">
      <c r="A321" s="7"/>
      <c r="B321" s="7"/>
      <c r="C321" s="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2.75" x14ac:dyDescent="0.2">
      <c r="A322" s="7"/>
      <c r="B322" s="7"/>
      <c r="C322" s="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2.75" x14ac:dyDescent="0.2">
      <c r="A323" s="7"/>
      <c r="B323" s="7"/>
      <c r="C323" s="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2.75" x14ac:dyDescent="0.2">
      <c r="A324" s="7"/>
      <c r="B324" s="7"/>
      <c r="C324" s="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2.75" x14ac:dyDescent="0.2">
      <c r="A325" s="7"/>
      <c r="B325" s="7"/>
      <c r="C325" s="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2.75" x14ac:dyDescent="0.2">
      <c r="A326" s="7"/>
      <c r="B326" s="7"/>
      <c r="C326" s="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2.75" x14ac:dyDescent="0.2">
      <c r="A327" s="7"/>
      <c r="B327" s="7"/>
      <c r="C327" s="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2.75" x14ac:dyDescent="0.2">
      <c r="A328" s="7"/>
      <c r="B328" s="7"/>
      <c r="C328" s="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2.75" x14ac:dyDescent="0.2">
      <c r="A329" s="7"/>
      <c r="B329" s="7"/>
      <c r="C329" s="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2.75" x14ac:dyDescent="0.2">
      <c r="A330" s="7"/>
      <c r="B330" s="7"/>
      <c r="C330" s="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2.75" x14ac:dyDescent="0.2">
      <c r="A331" s="7"/>
      <c r="B331" s="7"/>
      <c r="C331" s="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2.75" x14ac:dyDescent="0.2">
      <c r="A332" s="7"/>
      <c r="B332" s="7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2.75" x14ac:dyDescent="0.2">
      <c r="A333" s="7"/>
      <c r="B333" s="7"/>
      <c r="C333" s="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2.75" x14ac:dyDescent="0.2">
      <c r="A334" s="7"/>
      <c r="B334" s="7"/>
      <c r="C334" s="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2.75" x14ac:dyDescent="0.2">
      <c r="A335" s="7"/>
      <c r="B335" s="7"/>
      <c r="C335" s="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2.75" x14ac:dyDescent="0.2">
      <c r="A336" s="7"/>
      <c r="B336" s="7"/>
      <c r="C336" s="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2.75" x14ac:dyDescent="0.2">
      <c r="A337" s="7"/>
      <c r="B337" s="7"/>
      <c r="C337" s="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2.75" x14ac:dyDescent="0.2">
      <c r="A338" s="7"/>
      <c r="B338" s="7"/>
      <c r="C338" s="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2.75" x14ac:dyDescent="0.2">
      <c r="A339" s="7"/>
      <c r="B339" s="7"/>
      <c r="C339" s="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2.75" x14ac:dyDescent="0.2">
      <c r="A340" s="7"/>
      <c r="B340" s="7"/>
      <c r="C340" s="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2.75" x14ac:dyDescent="0.2">
      <c r="A341" s="7"/>
      <c r="B341" s="7"/>
      <c r="C341" s="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2.75" x14ac:dyDescent="0.2">
      <c r="A342" s="7"/>
      <c r="B342" s="7"/>
      <c r="C342" s="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2.75" x14ac:dyDescent="0.2">
      <c r="A343" s="7"/>
      <c r="B343" s="7"/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.75" x14ac:dyDescent="0.2">
      <c r="A344" s="7"/>
      <c r="B344" s="7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2.75" x14ac:dyDescent="0.2">
      <c r="A345" s="7"/>
      <c r="B345" s="7"/>
      <c r="C345" s="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2.75" x14ac:dyDescent="0.2">
      <c r="A346" s="7"/>
      <c r="B346" s="7"/>
      <c r="C346" s="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2.75" x14ac:dyDescent="0.2">
      <c r="A347" s="7"/>
      <c r="B347" s="7"/>
      <c r="C347" s="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2.75" x14ac:dyDescent="0.2">
      <c r="A348" s="7"/>
      <c r="B348" s="7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2.75" x14ac:dyDescent="0.2">
      <c r="A349" s="7"/>
      <c r="B349" s="7"/>
      <c r="C349" s="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2.75" x14ac:dyDescent="0.2">
      <c r="A350" s="7"/>
      <c r="B350" s="7"/>
      <c r="C350" s="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2.75" x14ac:dyDescent="0.2">
      <c r="A351" s="7"/>
      <c r="B351" s="7"/>
      <c r="C351" s="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2.75" x14ac:dyDescent="0.2">
      <c r="A352" s="7"/>
      <c r="B352" s="7"/>
      <c r="C352" s="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2.75" x14ac:dyDescent="0.2">
      <c r="A353" s="7"/>
      <c r="B353" s="7"/>
      <c r="C353" s="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2.75" x14ac:dyDescent="0.2">
      <c r="A354" s="7"/>
      <c r="B354" s="7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2.75" x14ac:dyDescent="0.2">
      <c r="A355" s="7"/>
      <c r="B355" s="7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2.75" x14ac:dyDescent="0.2">
      <c r="A356" s="7"/>
      <c r="B356" s="7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2.75" x14ac:dyDescent="0.2">
      <c r="A357" s="7"/>
      <c r="B357" s="7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2.75" x14ac:dyDescent="0.2">
      <c r="A358" s="7"/>
      <c r="B358" s="7"/>
      <c r="C358" s="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2.75" x14ac:dyDescent="0.2">
      <c r="A359" s="7"/>
      <c r="B359" s="7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2.75" x14ac:dyDescent="0.2">
      <c r="A360" s="7"/>
      <c r="B360" s="7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2.75" x14ac:dyDescent="0.2">
      <c r="A361" s="7"/>
      <c r="B361" s="7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2.75" x14ac:dyDescent="0.2">
      <c r="A362" s="7"/>
      <c r="B362" s="7"/>
      <c r="C362" s="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2.75" x14ac:dyDescent="0.2">
      <c r="A363" s="7"/>
      <c r="B363" s="7"/>
      <c r="C363" s="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2.75" x14ac:dyDescent="0.2">
      <c r="A364" s="7"/>
      <c r="B364" s="7"/>
      <c r="C364" s="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2.75" x14ac:dyDescent="0.2">
      <c r="A365" s="7"/>
      <c r="B365" s="7"/>
      <c r="C365" s="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2.75" x14ac:dyDescent="0.2">
      <c r="A366" s="7"/>
      <c r="B366" s="7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2.75" x14ac:dyDescent="0.2">
      <c r="A367" s="7"/>
      <c r="B367" s="7"/>
      <c r="C367" s="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2.75" x14ac:dyDescent="0.2">
      <c r="A368" s="7"/>
      <c r="B368" s="7"/>
      <c r="C368" s="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2.75" x14ac:dyDescent="0.2">
      <c r="A369" s="7"/>
      <c r="B369" s="7"/>
      <c r="C369" s="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2.75" x14ac:dyDescent="0.2">
      <c r="A370" s="7"/>
      <c r="B370" s="7"/>
      <c r="C370" s="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2.75" x14ac:dyDescent="0.2">
      <c r="A371" s="7"/>
      <c r="B371" s="7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2.75" x14ac:dyDescent="0.2">
      <c r="A372" s="7"/>
      <c r="B372" s="7"/>
      <c r="C372" s="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2.75" x14ac:dyDescent="0.2">
      <c r="A373" s="7"/>
      <c r="B373" s="7"/>
      <c r="C373" s="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2.75" x14ac:dyDescent="0.2">
      <c r="A374" s="7"/>
      <c r="B374" s="7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2.75" x14ac:dyDescent="0.2">
      <c r="A375" s="7"/>
      <c r="B375" s="7"/>
      <c r="C375" s="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2.75" x14ac:dyDescent="0.2">
      <c r="A376" s="7"/>
      <c r="B376" s="7"/>
      <c r="C376" s="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2.75" x14ac:dyDescent="0.2">
      <c r="A377" s="7"/>
      <c r="B377" s="7"/>
      <c r="C377" s="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2.75" x14ac:dyDescent="0.2">
      <c r="A378" s="7"/>
      <c r="B378" s="7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2.75" x14ac:dyDescent="0.2">
      <c r="A379" s="7"/>
      <c r="B379" s="7"/>
      <c r="C379" s="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2.75" x14ac:dyDescent="0.2">
      <c r="A380" s="7"/>
      <c r="B380" s="7"/>
      <c r="C380" s="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2.75" x14ac:dyDescent="0.2">
      <c r="A381" s="7"/>
      <c r="B381" s="7"/>
      <c r="C381" s="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2.75" x14ac:dyDescent="0.2">
      <c r="A382" s="7"/>
      <c r="B382" s="7"/>
      <c r="C382" s="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2.75" x14ac:dyDescent="0.2">
      <c r="A383" s="7"/>
      <c r="B383" s="7"/>
      <c r="C383" s="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2.75" x14ac:dyDescent="0.2">
      <c r="A384" s="7"/>
      <c r="B384" s="7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2.75" x14ac:dyDescent="0.2">
      <c r="A385" s="7"/>
      <c r="B385" s="7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2.75" x14ac:dyDescent="0.2">
      <c r="A386" s="7"/>
      <c r="B386" s="7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2.75" x14ac:dyDescent="0.2">
      <c r="A387" s="7"/>
      <c r="B387" s="7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2.75" x14ac:dyDescent="0.2">
      <c r="A388" s="7"/>
      <c r="B388" s="7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2.75" x14ac:dyDescent="0.2">
      <c r="A389" s="7"/>
      <c r="B389" s="7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2.75" x14ac:dyDescent="0.2">
      <c r="A390" s="7"/>
      <c r="B390" s="7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2.75" x14ac:dyDescent="0.2">
      <c r="A391" s="7"/>
      <c r="B391" s="7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2.75" x14ac:dyDescent="0.2">
      <c r="A392" s="7"/>
      <c r="B392" s="7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2.75" x14ac:dyDescent="0.2">
      <c r="A393" s="7"/>
      <c r="B393" s="7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2.75" x14ac:dyDescent="0.2">
      <c r="A394" s="7"/>
      <c r="B394" s="7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2.75" x14ac:dyDescent="0.2">
      <c r="A395" s="7"/>
      <c r="B395" s="7"/>
      <c r="C395" s="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2.75" x14ac:dyDescent="0.2">
      <c r="A396" s="7"/>
      <c r="B396" s="7"/>
      <c r="C396" s="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2.75" x14ac:dyDescent="0.2">
      <c r="A397" s="7"/>
      <c r="B397" s="7"/>
      <c r="C397" s="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2.75" x14ac:dyDescent="0.2">
      <c r="A398" s="7"/>
      <c r="B398" s="7"/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2.75" x14ac:dyDescent="0.2">
      <c r="A399" s="7"/>
      <c r="B399" s="7"/>
      <c r="C399" s="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2.75" x14ac:dyDescent="0.2">
      <c r="A400" s="7"/>
      <c r="B400" s="7"/>
      <c r="C400" s="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.75" x14ac:dyDescent="0.2">
      <c r="A401" s="7"/>
      <c r="B401" s="7"/>
      <c r="C401" s="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2.75" x14ac:dyDescent="0.2">
      <c r="A402" s="7"/>
      <c r="B402" s="7"/>
      <c r="C402" s="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2.75" x14ac:dyDescent="0.2">
      <c r="A403" s="7"/>
      <c r="B403" s="7"/>
      <c r="C403" s="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2.75" x14ac:dyDescent="0.2">
      <c r="A404" s="7"/>
      <c r="B404" s="7"/>
      <c r="C404" s="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2.75" x14ac:dyDescent="0.2">
      <c r="A405" s="7"/>
      <c r="B405" s="7"/>
      <c r="C405" s="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2.75" x14ac:dyDescent="0.2">
      <c r="A406" s="7"/>
      <c r="B406" s="7"/>
      <c r="C406" s="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2.75" x14ac:dyDescent="0.2">
      <c r="A407" s="7"/>
      <c r="B407" s="7"/>
      <c r="C407" s="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2.75" x14ac:dyDescent="0.2">
      <c r="A408" s="7"/>
      <c r="B408" s="7"/>
      <c r="C408" s="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2.75" x14ac:dyDescent="0.2">
      <c r="A409" s="7"/>
      <c r="B409" s="7"/>
      <c r="C409" s="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2.75" x14ac:dyDescent="0.2">
      <c r="A410" s="7"/>
      <c r="B410" s="7"/>
      <c r="C410" s="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2.75" x14ac:dyDescent="0.2">
      <c r="A411" s="7"/>
      <c r="B411" s="7"/>
      <c r="C411" s="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2.75" x14ac:dyDescent="0.2">
      <c r="A412" s="7"/>
      <c r="B412" s="7"/>
      <c r="C412" s="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2.75" x14ac:dyDescent="0.2">
      <c r="A413" s="7"/>
      <c r="B413" s="7"/>
      <c r="C413" s="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2.75" x14ac:dyDescent="0.2">
      <c r="A414" s="7"/>
      <c r="B414" s="7"/>
      <c r="C414" s="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2.75" x14ac:dyDescent="0.2">
      <c r="A415" s="7"/>
      <c r="B415" s="7"/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2.75" x14ac:dyDescent="0.2">
      <c r="A416" s="7"/>
      <c r="B416" s="7"/>
      <c r="C416" s="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2.75" x14ac:dyDescent="0.2">
      <c r="A417" s="7"/>
      <c r="B417" s="7"/>
      <c r="C417" s="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2.75" x14ac:dyDescent="0.2">
      <c r="A418" s="7"/>
      <c r="B418" s="7"/>
      <c r="C418" s="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2.75" x14ac:dyDescent="0.2">
      <c r="A419" s="7"/>
      <c r="B419" s="7"/>
      <c r="C419" s="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2.75" x14ac:dyDescent="0.2">
      <c r="A420" s="7"/>
      <c r="B420" s="7"/>
      <c r="C420" s="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2.75" x14ac:dyDescent="0.2">
      <c r="A421" s="7"/>
      <c r="B421" s="7"/>
      <c r="C421" s="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2.75" x14ac:dyDescent="0.2">
      <c r="A422" s="7"/>
      <c r="B422" s="7"/>
      <c r="C422" s="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2.75" x14ac:dyDescent="0.2">
      <c r="A423" s="7"/>
      <c r="B423" s="7"/>
      <c r="C423" s="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2.75" x14ac:dyDescent="0.2">
      <c r="A424" s="7"/>
      <c r="B424" s="7"/>
      <c r="C424" s="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2.75" x14ac:dyDescent="0.2">
      <c r="A425" s="7"/>
      <c r="B425" s="7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2.75" x14ac:dyDescent="0.2">
      <c r="A426" s="7"/>
      <c r="B426" s="7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2.75" x14ac:dyDescent="0.2">
      <c r="A427" s="7"/>
      <c r="B427" s="7"/>
      <c r="C427" s="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2.75" x14ac:dyDescent="0.2">
      <c r="A428" s="7"/>
      <c r="B428" s="7"/>
      <c r="C428" s="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2.75" x14ac:dyDescent="0.2">
      <c r="A429" s="7"/>
      <c r="B429" s="7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2.75" x14ac:dyDescent="0.2">
      <c r="A430" s="7"/>
      <c r="B430" s="7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2.75" x14ac:dyDescent="0.2">
      <c r="A431" s="7"/>
      <c r="B431" s="7"/>
      <c r="C431" s="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2.75" x14ac:dyDescent="0.2">
      <c r="A432" s="7"/>
      <c r="B432" s="7"/>
      <c r="C432" s="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2.75" x14ac:dyDescent="0.2">
      <c r="A433" s="7"/>
      <c r="B433" s="7"/>
      <c r="C433" s="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2.75" x14ac:dyDescent="0.2">
      <c r="A434" s="7"/>
      <c r="B434" s="7"/>
      <c r="C434" s="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2.75" x14ac:dyDescent="0.2">
      <c r="A435" s="7"/>
      <c r="B435" s="7"/>
      <c r="C435" s="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2.75" x14ac:dyDescent="0.2">
      <c r="A436" s="7"/>
      <c r="B436" s="7"/>
      <c r="C436" s="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2.75" x14ac:dyDescent="0.2">
      <c r="A437" s="7"/>
      <c r="B437" s="7"/>
      <c r="C437" s="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2.75" x14ac:dyDescent="0.2">
      <c r="A438" s="7"/>
      <c r="B438" s="7"/>
      <c r="C438" s="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2.75" x14ac:dyDescent="0.2">
      <c r="A439" s="7"/>
      <c r="B439" s="7"/>
      <c r="C439" s="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2.75" x14ac:dyDescent="0.2">
      <c r="A440" s="7"/>
      <c r="B440" s="7"/>
      <c r="C440" s="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2.75" x14ac:dyDescent="0.2">
      <c r="A441" s="7"/>
      <c r="B441" s="7"/>
      <c r="C441" s="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2.75" x14ac:dyDescent="0.2">
      <c r="A442" s="7"/>
      <c r="B442" s="7"/>
      <c r="C442" s="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2.75" x14ac:dyDescent="0.2">
      <c r="A443" s="7"/>
      <c r="B443" s="7"/>
      <c r="C443" s="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2.75" x14ac:dyDescent="0.2">
      <c r="A444" s="7"/>
      <c r="B444" s="7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2.75" x14ac:dyDescent="0.2">
      <c r="A445" s="7"/>
      <c r="B445" s="7"/>
      <c r="C445" s="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2.75" x14ac:dyDescent="0.2">
      <c r="A446" s="7"/>
      <c r="B446" s="7"/>
      <c r="C446" s="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2.75" x14ac:dyDescent="0.2">
      <c r="A447" s="7"/>
      <c r="B447" s="7"/>
      <c r="C447" s="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2.75" x14ac:dyDescent="0.2">
      <c r="A448" s="7"/>
      <c r="B448" s="7"/>
      <c r="C448" s="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2.75" x14ac:dyDescent="0.2">
      <c r="A449" s="7"/>
      <c r="B449" s="7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2.75" x14ac:dyDescent="0.2">
      <c r="A450" s="7"/>
      <c r="B450" s="7"/>
      <c r="C450" s="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2.75" x14ac:dyDescent="0.2">
      <c r="A451" s="7"/>
      <c r="B451" s="7"/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2.75" x14ac:dyDescent="0.2">
      <c r="A452" s="7"/>
      <c r="B452" s="7"/>
      <c r="C452" s="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2.75" x14ac:dyDescent="0.2">
      <c r="A453" s="7"/>
      <c r="B453" s="7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2.75" x14ac:dyDescent="0.2">
      <c r="A454" s="7"/>
      <c r="B454" s="7"/>
      <c r="C454" s="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2.75" x14ac:dyDescent="0.2">
      <c r="A455" s="7"/>
      <c r="B455" s="7"/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2.75" x14ac:dyDescent="0.2">
      <c r="A456" s="7"/>
      <c r="B456" s="7"/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2.75" x14ac:dyDescent="0.2">
      <c r="A457" s="7"/>
      <c r="B457" s="7"/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.75" x14ac:dyDescent="0.2">
      <c r="A458" s="7"/>
      <c r="B458" s="7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2.75" x14ac:dyDescent="0.2">
      <c r="A459" s="7"/>
      <c r="B459" s="7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2.75" x14ac:dyDescent="0.2">
      <c r="A460" s="7"/>
      <c r="B460" s="7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2.75" x14ac:dyDescent="0.2">
      <c r="A461" s="7"/>
      <c r="B461" s="7"/>
      <c r="C461" s="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2.75" x14ac:dyDescent="0.2">
      <c r="A462" s="7"/>
      <c r="B462" s="7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2.75" x14ac:dyDescent="0.2">
      <c r="A463" s="7"/>
      <c r="B463" s="7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2.75" x14ac:dyDescent="0.2">
      <c r="A464" s="7"/>
      <c r="B464" s="7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2.75" x14ac:dyDescent="0.2">
      <c r="A465" s="7"/>
      <c r="B465" s="7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2.75" x14ac:dyDescent="0.2">
      <c r="A466" s="7"/>
      <c r="B466" s="7"/>
      <c r="C466" s="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2.75" x14ac:dyDescent="0.2">
      <c r="A467" s="7"/>
      <c r="B467" s="7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2.75" x14ac:dyDescent="0.2">
      <c r="A468" s="7"/>
      <c r="B468" s="7"/>
      <c r="C468" s="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2.75" x14ac:dyDescent="0.2">
      <c r="A469" s="7"/>
      <c r="B469" s="7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2.75" x14ac:dyDescent="0.2">
      <c r="A470" s="7"/>
      <c r="B470" s="7"/>
      <c r="C470" s="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2.75" x14ac:dyDescent="0.2">
      <c r="A471" s="7"/>
      <c r="B471" s="7"/>
      <c r="C471" s="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2.75" x14ac:dyDescent="0.2">
      <c r="A472" s="7"/>
      <c r="B472" s="7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2.75" x14ac:dyDescent="0.2">
      <c r="A473" s="7"/>
      <c r="B473" s="7"/>
      <c r="C473" s="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2.75" x14ac:dyDescent="0.2">
      <c r="A474" s="7"/>
      <c r="B474" s="7"/>
      <c r="C474" s="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2.75" x14ac:dyDescent="0.2">
      <c r="A475" s="7"/>
      <c r="B475" s="7"/>
      <c r="C475" s="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2.75" x14ac:dyDescent="0.2">
      <c r="A476" s="7"/>
      <c r="B476" s="7"/>
      <c r="C476" s="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2.75" x14ac:dyDescent="0.2">
      <c r="A477" s="7"/>
      <c r="B477" s="7"/>
      <c r="C477" s="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2.75" x14ac:dyDescent="0.2">
      <c r="A478" s="7"/>
      <c r="B478" s="7"/>
      <c r="C478" s="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2.75" x14ac:dyDescent="0.2">
      <c r="A479" s="7"/>
      <c r="B479" s="7"/>
      <c r="C479" s="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2.75" x14ac:dyDescent="0.2">
      <c r="A480" s="7"/>
      <c r="B480" s="7"/>
      <c r="C480" s="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2.75" x14ac:dyDescent="0.2">
      <c r="A481" s="7"/>
      <c r="B481" s="7"/>
      <c r="C481" s="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2.75" x14ac:dyDescent="0.2">
      <c r="A482" s="7"/>
      <c r="B482" s="7"/>
      <c r="C482" s="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2.75" x14ac:dyDescent="0.2">
      <c r="A483" s="7"/>
      <c r="B483" s="7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2.75" x14ac:dyDescent="0.2">
      <c r="A484" s="7"/>
      <c r="B484" s="7"/>
      <c r="C484" s="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2.75" x14ac:dyDescent="0.2">
      <c r="A485" s="7"/>
      <c r="B485" s="7"/>
      <c r="C485" s="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2.75" x14ac:dyDescent="0.2">
      <c r="A486" s="7"/>
      <c r="B486" s="7"/>
      <c r="C486" s="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2.75" x14ac:dyDescent="0.2">
      <c r="A487" s="7"/>
      <c r="B487" s="7"/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2.75" x14ac:dyDescent="0.2">
      <c r="A488" s="7"/>
      <c r="B488" s="7"/>
      <c r="C488" s="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2.75" x14ac:dyDescent="0.2">
      <c r="A489" s="7"/>
      <c r="B489" s="7"/>
      <c r="C489" s="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2.75" x14ac:dyDescent="0.2">
      <c r="A490" s="7"/>
      <c r="B490" s="7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2.75" x14ac:dyDescent="0.2">
      <c r="A491" s="7"/>
      <c r="B491" s="7"/>
      <c r="C491" s="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2.75" x14ac:dyDescent="0.2">
      <c r="A492" s="7"/>
      <c r="B492" s="7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2.75" x14ac:dyDescent="0.2">
      <c r="A493" s="7"/>
      <c r="B493" s="7"/>
      <c r="C493" s="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2.75" x14ac:dyDescent="0.2">
      <c r="A494" s="7"/>
      <c r="B494" s="7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2.75" x14ac:dyDescent="0.2">
      <c r="A495" s="7"/>
      <c r="B495" s="7"/>
      <c r="C495" s="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2.75" x14ac:dyDescent="0.2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2.75" x14ac:dyDescent="0.2">
      <c r="A497" s="7"/>
      <c r="B497" s="7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2.75" x14ac:dyDescent="0.2">
      <c r="A498" s="7"/>
      <c r="B498" s="7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2.75" x14ac:dyDescent="0.2">
      <c r="A499" s="7"/>
      <c r="B499" s="7"/>
      <c r="C499" s="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2.75" x14ac:dyDescent="0.2">
      <c r="A500" s="7"/>
      <c r="B500" s="7"/>
      <c r="C500" s="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2.75" x14ac:dyDescent="0.2">
      <c r="A501" s="7"/>
      <c r="B501" s="7"/>
      <c r="C501" s="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2.75" x14ac:dyDescent="0.2">
      <c r="A502" s="7"/>
      <c r="B502" s="7"/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2.75" x14ac:dyDescent="0.2">
      <c r="A503" s="7"/>
      <c r="B503" s="7"/>
      <c r="C503" s="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2.75" x14ac:dyDescent="0.2">
      <c r="A504" s="7"/>
      <c r="B504" s="7"/>
      <c r="C504" s="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2.75" x14ac:dyDescent="0.2">
      <c r="A505" s="7"/>
      <c r="B505" s="7"/>
      <c r="C505" s="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2.75" x14ac:dyDescent="0.2">
      <c r="A506" s="7"/>
      <c r="B506" s="7"/>
      <c r="C506" s="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2.75" x14ac:dyDescent="0.2">
      <c r="A507" s="7"/>
      <c r="B507" s="7"/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2.75" x14ac:dyDescent="0.2">
      <c r="A508" s="7"/>
      <c r="B508" s="7"/>
      <c r="C508" s="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2.75" x14ac:dyDescent="0.2">
      <c r="A509" s="7"/>
      <c r="B509" s="7"/>
      <c r="C509" s="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2.75" x14ac:dyDescent="0.2">
      <c r="A510" s="7"/>
      <c r="B510" s="7"/>
      <c r="C510" s="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2.75" x14ac:dyDescent="0.2">
      <c r="A511" s="7"/>
      <c r="B511" s="7"/>
      <c r="C511" s="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2.75" x14ac:dyDescent="0.2">
      <c r="A512" s="7"/>
      <c r="B512" s="7"/>
      <c r="C512" s="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2.75" x14ac:dyDescent="0.2">
      <c r="A513" s="7"/>
      <c r="B513" s="7"/>
      <c r="C513" s="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2.75" x14ac:dyDescent="0.2">
      <c r="A514" s="7"/>
      <c r="B514" s="7"/>
      <c r="C514" s="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2.75" x14ac:dyDescent="0.2">
      <c r="A515" s="7"/>
      <c r="B515" s="7"/>
      <c r="C515" s="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2.75" x14ac:dyDescent="0.2">
      <c r="A516" s="7"/>
      <c r="B516" s="7"/>
      <c r="C516" s="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2.75" x14ac:dyDescent="0.2">
      <c r="A517" s="7"/>
      <c r="B517" s="7"/>
      <c r="C517" s="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2.75" x14ac:dyDescent="0.2">
      <c r="A518" s="7"/>
      <c r="B518" s="7"/>
      <c r="C518" s="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2.75" x14ac:dyDescent="0.2">
      <c r="A519" s="7"/>
      <c r="B519" s="7"/>
      <c r="C519" s="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2.75" x14ac:dyDescent="0.2">
      <c r="A520" s="7"/>
      <c r="B520" s="7"/>
      <c r="C520" s="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2.75" x14ac:dyDescent="0.2">
      <c r="A521" s="7"/>
      <c r="B521" s="7"/>
      <c r="C521" s="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2.75" x14ac:dyDescent="0.2">
      <c r="A522" s="7"/>
      <c r="B522" s="7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2.75" x14ac:dyDescent="0.2">
      <c r="A523" s="7"/>
      <c r="B523" s="7"/>
      <c r="C523" s="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2.75" x14ac:dyDescent="0.2">
      <c r="A524" s="7"/>
      <c r="B524" s="7"/>
      <c r="C524" s="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2.75" x14ac:dyDescent="0.2">
      <c r="A525" s="7"/>
      <c r="B525" s="7"/>
      <c r="C525" s="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2.75" x14ac:dyDescent="0.2">
      <c r="A526" s="7"/>
      <c r="B526" s="7"/>
      <c r="C526" s="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2.75" x14ac:dyDescent="0.2">
      <c r="A527" s="7"/>
      <c r="B527" s="7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2.75" x14ac:dyDescent="0.2">
      <c r="A528" s="7"/>
      <c r="B528" s="7"/>
      <c r="C528" s="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2.75" x14ac:dyDescent="0.2">
      <c r="A529" s="7"/>
      <c r="B529" s="7"/>
      <c r="C529" s="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2.75" x14ac:dyDescent="0.2">
      <c r="A530" s="7"/>
      <c r="B530" s="7"/>
      <c r="C530" s="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2.75" x14ac:dyDescent="0.2">
      <c r="A531" s="7"/>
      <c r="B531" s="7"/>
      <c r="C531" s="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2.75" x14ac:dyDescent="0.2">
      <c r="A532" s="7"/>
      <c r="B532" s="7"/>
      <c r="C532" s="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2.75" x14ac:dyDescent="0.2">
      <c r="A533" s="7"/>
      <c r="B533" s="7"/>
      <c r="C533" s="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2.75" x14ac:dyDescent="0.2">
      <c r="A534" s="7"/>
      <c r="B534" s="7"/>
      <c r="C534" s="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2.75" x14ac:dyDescent="0.2">
      <c r="A535" s="7"/>
      <c r="B535" s="7"/>
      <c r="C535" s="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2.75" x14ac:dyDescent="0.2">
      <c r="A536" s="7"/>
      <c r="B536" s="7"/>
      <c r="C536" s="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2.75" x14ac:dyDescent="0.2">
      <c r="A537" s="7"/>
      <c r="B537" s="7"/>
      <c r="C537" s="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2.75" x14ac:dyDescent="0.2">
      <c r="A538" s="7"/>
      <c r="B538" s="7"/>
      <c r="C538" s="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2.75" x14ac:dyDescent="0.2">
      <c r="A539" s="7"/>
      <c r="B539" s="7"/>
      <c r="C539" s="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2.75" x14ac:dyDescent="0.2">
      <c r="A540" s="7"/>
      <c r="B540" s="7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2.75" x14ac:dyDescent="0.2">
      <c r="A541" s="7"/>
      <c r="B541" s="7"/>
      <c r="C541" s="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2.75" x14ac:dyDescent="0.2">
      <c r="A542" s="7"/>
      <c r="B542" s="7"/>
      <c r="C542" s="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2.75" x14ac:dyDescent="0.2">
      <c r="A543" s="7"/>
      <c r="B543" s="7"/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2.75" x14ac:dyDescent="0.2">
      <c r="A544" s="7"/>
      <c r="B544" s="7"/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2.75" x14ac:dyDescent="0.2">
      <c r="A545" s="7"/>
      <c r="B545" s="7"/>
      <c r="C545" s="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2.75" x14ac:dyDescent="0.2">
      <c r="A546" s="7"/>
      <c r="B546" s="7"/>
      <c r="C546" s="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2.75" x14ac:dyDescent="0.2">
      <c r="A547" s="7"/>
      <c r="B547" s="7"/>
      <c r="C547" s="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2.75" x14ac:dyDescent="0.2">
      <c r="A548" s="7"/>
      <c r="B548" s="7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2.75" x14ac:dyDescent="0.2">
      <c r="A549" s="7"/>
      <c r="B549" s="7"/>
      <c r="C549" s="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2.75" x14ac:dyDescent="0.2">
      <c r="A550" s="7"/>
      <c r="B550" s="7"/>
      <c r="C550" s="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2.75" x14ac:dyDescent="0.2">
      <c r="A551" s="7"/>
      <c r="B551" s="7"/>
      <c r="C551" s="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2.75" x14ac:dyDescent="0.2">
      <c r="A552" s="7"/>
      <c r="B552" s="7"/>
      <c r="C552" s="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2.75" x14ac:dyDescent="0.2">
      <c r="A553" s="7"/>
      <c r="B553" s="7"/>
      <c r="C553" s="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2.75" x14ac:dyDescent="0.2">
      <c r="A554" s="7"/>
      <c r="B554" s="7"/>
      <c r="C554" s="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2.75" x14ac:dyDescent="0.2">
      <c r="A555" s="7"/>
      <c r="B555" s="7"/>
      <c r="C555" s="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2.75" x14ac:dyDescent="0.2">
      <c r="A556" s="7"/>
      <c r="B556" s="7"/>
      <c r="C556" s="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2.75" x14ac:dyDescent="0.2">
      <c r="A557" s="7"/>
      <c r="B557" s="7"/>
      <c r="C557" s="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2.75" x14ac:dyDescent="0.2">
      <c r="A558" s="7"/>
      <c r="B558" s="7"/>
      <c r="C558" s="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2.75" x14ac:dyDescent="0.2">
      <c r="A559" s="7"/>
      <c r="B559" s="7"/>
      <c r="C559" s="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2.75" x14ac:dyDescent="0.2">
      <c r="A560" s="7"/>
      <c r="B560" s="7"/>
      <c r="C560" s="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2.75" x14ac:dyDescent="0.2">
      <c r="A561" s="7"/>
      <c r="B561" s="7"/>
      <c r="C561" s="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2.75" x14ac:dyDescent="0.2">
      <c r="A562" s="7"/>
      <c r="B562" s="7"/>
      <c r="C562" s="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2.75" x14ac:dyDescent="0.2">
      <c r="A563" s="7"/>
      <c r="B563" s="7"/>
      <c r="C563" s="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2.75" x14ac:dyDescent="0.2">
      <c r="A564" s="7"/>
      <c r="B564" s="7"/>
      <c r="C564" s="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2.75" x14ac:dyDescent="0.2">
      <c r="A565" s="7"/>
      <c r="B565" s="7"/>
      <c r="C565" s="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2.75" x14ac:dyDescent="0.2">
      <c r="A566" s="7"/>
      <c r="B566" s="7"/>
      <c r="C566" s="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2.75" x14ac:dyDescent="0.2">
      <c r="A567" s="7"/>
      <c r="B567" s="7"/>
      <c r="C567" s="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2.75" x14ac:dyDescent="0.2">
      <c r="A568" s="7"/>
      <c r="B568" s="7"/>
      <c r="C568" s="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2.75" x14ac:dyDescent="0.2">
      <c r="A569" s="7"/>
      <c r="B569" s="7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2.75" x14ac:dyDescent="0.2">
      <c r="A570" s="7"/>
      <c r="B570" s="7"/>
      <c r="C570" s="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2.75" x14ac:dyDescent="0.2">
      <c r="A571" s="7"/>
      <c r="B571" s="7"/>
      <c r="C571" s="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2.75" x14ac:dyDescent="0.2">
      <c r="A572" s="7"/>
      <c r="B572" s="7"/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2.75" x14ac:dyDescent="0.2">
      <c r="A573" s="7"/>
      <c r="B573" s="7"/>
      <c r="C573" s="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2.75" x14ac:dyDescent="0.2">
      <c r="A574" s="7"/>
      <c r="B574" s="7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2.75" x14ac:dyDescent="0.2">
      <c r="A575" s="7"/>
      <c r="B575" s="7"/>
      <c r="C575" s="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2.75" x14ac:dyDescent="0.2">
      <c r="A576" s="7"/>
      <c r="B576" s="7"/>
      <c r="C576" s="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2.75" x14ac:dyDescent="0.2">
      <c r="A577" s="7"/>
      <c r="B577" s="7"/>
      <c r="C577" s="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2.75" x14ac:dyDescent="0.2">
      <c r="A578" s="7"/>
      <c r="B578" s="7"/>
      <c r="C578" s="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2.75" x14ac:dyDescent="0.2">
      <c r="A579" s="7"/>
      <c r="B579" s="7"/>
      <c r="C579" s="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2.75" x14ac:dyDescent="0.2">
      <c r="A580" s="7"/>
      <c r="B580" s="7"/>
      <c r="C580" s="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2.75" x14ac:dyDescent="0.2">
      <c r="A581" s="7"/>
      <c r="B581" s="7"/>
      <c r="C581" s="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2.75" x14ac:dyDescent="0.2">
      <c r="A582" s="7"/>
      <c r="B582" s="7"/>
      <c r="C582" s="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2.75" x14ac:dyDescent="0.2">
      <c r="A583" s="7"/>
      <c r="B583" s="7"/>
      <c r="C583" s="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2.75" x14ac:dyDescent="0.2">
      <c r="A584" s="7"/>
      <c r="B584" s="7"/>
      <c r="C584" s="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2.75" x14ac:dyDescent="0.2">
      <c r="A585" s="7"/>
      <c r="B585" s="7"/>
      <c r="C585" s="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2.75" x14ac:dyDescent="0.2">
      <c r="A586" s="7"/>
      <c r="B586" s="7"/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2.75" x14ac:dyDescent="0.2">
      <c r="A587" s="7"/>
      <c r="B587" s="7"/>
      <c r="C587" s="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2.75" x14ac:dyDescent="0.2">
      <c r="A588" s="7"/>
      <c r="B588" s="7"/>
      <c r="C588" s="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2.75" x14ac:dyDescent="0.2">
      <c r="A589" s="7"/>
      <c r="B589" s="7"/>
      <c r="C589" s="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2.75" x14ac:dyDescent="0.2">
      <c r="A590" s="7"/>
      <c r="B590" s="7"/>
      <c r="C590" s="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2.75" x14ac:dyDescent="0.2">
      <c r="A591" s="7"/>
      <c r="B591" s="7"/>
      <c r="C591" s="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2.75" x14ac:dyDescent="0.2">
      <c r="A592" s="7"/>
      <c r="B592" s="7"/>
      <c r="C592" s="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2.75" x14ac:dyDescent="0.2">
      <c r="A593" s="7"/>
      <c r="B593" s="7"/>
      <c r="C593" s="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2.75" x14ac:dyDescent="0.2">
      <c r="A594" s="7"/>
      <c r="B594" s="7"/>
      <c r="C594" s="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2.75" x14ac:dyDescent="0.2">
      <c r="A595" s="7"/>
      <c r="B595" s="7"/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2.75" x14ac:dyDescent="0.2">
      <c r="A596" s="7"/>
      <c r="B596" s="7"/>
      <c r="C596" s="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2.75" x14ac:dyDescent="0.2">
      <c r="A597" s="7"/>
      <c r="B597" s="7"/>
      <c r="C597" s="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2.75" x14ac:dyDescent="0.2">
      <c r="A598" s="7"/>
      <c r="B598" s="7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2.75" x14ac:dyDescent="0.2">
      <c r="A599" s="7"/>
      <c r="B599" s="7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2.75" x14ac:dyDescent="0.2">
      <c r="A600" s="7"/>
      <c r="B600" s="7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2.75" x14ac:dyDescent="0.2">
      <c r="A601" s="7"/>
      <c r="B601" s="7"/>
      <c r="C601" s="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2.75" x14ac:dyDescent="0.2">
      <c r="A602" s="7"/>
      <c r="B602" s="7"/>
      <c r="C602" s="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2.75" x14ac:dyDescent="0.2">
      <c r="A603" s="7"/>
      <c r="B603" s="7"/>
      <c r="C603" s="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2.75" x14ac:dyDescent="0.2">
      <c r="A604" s="7"/>
      <c r="B604" s="7"/>
      <c r="C604" s="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2.75" x14ac:dyDescent="0.2">
      <c r="A605" s="7"/>
      <c r="B605" s="7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2.75" x14ac:dyDescent="0.2">
      <c r="A606" s="7"/>
      <c r="B606" s="7"/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2.75" x14ac:dyDescent="0.2">
      <c r="A607" s="7"/>
      <c r="B607" s="7"/>
      <c r="C607" s="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2.75" x14ac:dyDescent="0.2">
      <c r="A608" s="7"/>
      <c r="B608" s="7"/>
      <c r="C608" s="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2.75" x14ac:dyDescent="0.2">
      <c r="A609" s="7"/>
      <c r="B609" s="7"/>
      <c r="C609" s="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2.75" x14ac:dyDescent="0.2">
      <c r="A610" s="7"/>
      <c r="B610" s="7"/>
      <c r="C610" s="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2.75" x14ac:dyDescent="0.2">
      <c r="A611" s="7"/>
      <c r="B611" s="7"/>
      <c r="C611" s="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2.75" x14ac:dyDescent="0.2">
      <c r="A612" s="7"/>
      <c r="B612" s="7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2.75" x14ac:dyDescent="0.2">
      <c r="A613" s="7"/>
      <c r="B613" s="7"/>
      <c r="C613" s="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2.75" x14ac:dyDescent="0.2">
      <c r="A614" s="7"/>
      <c r="B614" s="7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2.75" x14ac:dyDescent="0.2">
      <c r="A615" s="7"/>
      <c r="B615" s="7"/>
      <c r="C615" s="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2.75" x14ac:dyDescent="0.2">
      <c r="A616" s="7"/>
      <c r="B616" s="7"/>
      <c r="C616" s="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2.75" x14ac:dyDescent="0.2">
      <c r="A617" s="7"/>
      <c r="B617" s="7"/>
      <c r="C617" s="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2.75" x14ac:dyDescent="0.2">
      <c r="A618" s="7"/>
      <c r="B618" s="7"/>
      <c r="C618" s="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2.75" x14ac:dyDescent="0.2">
      <c r="A619" s="7"/>
      <c r="B619" s="7"/>
      <c r="C619" s="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2.75" x14ac:dyDescent="0.2">
      <c r="A620" s="7"/>
      <c r="B620" s="7"/>
      <c r="C620" s="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2.75" x14ac:dyDescent="0.2">
      <c r="A621" s="7"/>
      <c r="B621" s="7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2.75" x14ac:dyDescent="0.2">
      <c r="A622" s="7"/>
      <c r="B622" s="7"/>
      <c r="C622" s="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2.75" x14ac:dyDescent="0.2">
      <c r="A623" s="7"/>
      <c r="B623" s="7"/>
      <c r="C623" s="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2.75" x14ac:dyDescent="0.2">
      <c r="A624" s="7"/>
      <c r="B624" s="7"/>
      <c r="C624" s="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2.75" x14ac:dyDescent="0.2">
      <c r="A625" s="7"/>
      <c r="B625" s="7"/>
      <c r="C625" s="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2.75" x14ac:dyDescent="0.2">
      <c r="A626" s="7"/>
      <c r="B626" s="7"/>
      <c r="C626" s="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2.75" x14ac:dyDescent="0.2">
      <c r="A627" s="7"/>
      <c r="B627" s="7"/>
      <c r="C627" s="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2.75" x14ac:dyDescent="0.2">
      <c r="A628" s="7"/>
      <c r="B628" s="7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2.75" x14ac:dyDescent="0.2">
      <c r="A629" s="7"/>
      <c r="B629" s="7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2.75" x14ac:dyDescent="0.2">
      <c r="A630" s="7"/>
      <c r="B630" s="7"/>
      <c r="C630" s="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2.75" x14ac:dyDescent="0.2">
      <c r="A631" s="7"/>
      <c r="B631" s="7"/>
      <c r="C631" s="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2.75" x14ac:dyDescent="0.2">
      <c r="A632" s="7"/>
      <c r="B632" s="7"/>
      <c r="C632" s="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2.75" x14ac:dyDescent="0.2">
      <c r="A633" s="7"/>
      <c r="B633" s="7"/>
      <c r="C633" s="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2.75" x14ac:dyDescent="0.2">
      <c r="A634" s="7"/>
      <c r="B634" s="7"/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2.75" x14ac:dyDescent="0.2">
      <c r="A635" s="7"/>
      <c r="B635" s="7"/>
      <c r="C635" s="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2.75" x14ac:dyDescent="0.2">
      <c r="A636" s="7"/>
      <c r="B636" s="7"/>
      <c r="C636" s="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2.75" x14ac:dyDescent="0.2">
      <c r="A637" s="7"/>
      <c r="B637" s="7"/>
      <c r="C637" s="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2.75" x14ac:dyDescent="0.2">
      <c r="A638" s="7"/>
      <c r="B638" s="7"/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2.75" x14ac:dyDescent="0.2">
      <c r="A639" s="7"/>
      <c r="B639" s="7"/>
      <c r="C639" s="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2.75" x14ac:dyDescent="0.2">
      <c r="A640" s="7"/>
      <c r="B640" s="7"/>
      <c r="C640" s="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2.75" x14ac:dyDescent="0.2">
      <c r="A641" s="7"/>
      <c r="B641" s="7"/>
      <c r="C641" s="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2.75" x14ac:dyDescent="0.2">
      <c r="A642" s="7"/>
      <c r="B642" s="7"/>
      <c r="C642" s="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2.75" x14ac:dyDescent="0.2">
      <c r="A643" s="7"/>
      <c r="B643" s="7"/>
      <c r="C643" s="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2.75" x14ac:dyDescent="0.2">
      <c r="A644" s="7"/>
      <c r="B644" s="7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2.75" x14ac:dyDescent="0.2">
      <c r="A645" s="7"/>
      <c r="B645" s="7"/>
      <c r="C645" s="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2.75" x14ac:dyDescent="0.2">
      <c r="A646" s="7"/>
      <c r="B646" s="7"/>
      <c r="C646" s="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2.75" x14ac:dyDescent="0.2">
      <c r="A647" s="7"/>
      <c r="B647" s="7"/>
      <c r="C647" s="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2.75" x14ac:dyDescent="0.2">
      <c r="A648" s="7"/>
      <c r="B648" s="7"/>
      <c r="C648" s="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2.75" x14ac:dyDescent="0.2">
      <c r="A649" s="7"/>
      <c r="B649" s="7"/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2.75" x14ac:dyDescent="0.2">
      <c r="A650" s="7"/>
      <c r="B650" s="7"/>
      <c r="C650" s="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2.75" x14ac:dyDescent="0.2">
      <c r="A651" s="7"/>
      <c r="B651" s="7"/>
      <c r="C651" s="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2.75" x14ac:dyDescent="0.2">
      <c r="A652" s="7"/>
      <c r="B652" s="7"/>
      <c r="C652" s="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2.75" x14ac:dyDescent="0.2">
      <c r="A653" s="7"/>
      <c r="B653" s="7"/>
      <c r="C653" s="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2.75" x14ac:dyDescent="0.2">
      <c r="A654" s="7"/>
      <c r="B654" s="7"/>
      <c r="C654" s="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2.75" x14ac:dyDescent="0.2">
      <c r="A655" s="7"/>
      <c r="B655" s="7"/>
      <c r="C655" s="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2.75" x14ac:dyDescent="0.2">
      <c r="A656" s="7"/>
      <c r="B656" s="7"/>
      <c r="C656" s="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2.75" x14ac:dyDescent="0.2">
      <c r="A657" s="7"/>
      <c r="B657" s="7"/>
      <c r="C657" s="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2.75" x14ac:dyDescent="0.2">
      <c r="A658" s="7"/>
      <c r="B658" s="7"/>
      <c r="C658" s="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2.75" x14ac:dyDescent="0.2">
      <c r="A659" s="7"/>
      <c r="B659" s="7"/>
      <c r="C659" s="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2.75" x14ac:dyDescent="0.2">
      <c r="A660" s="7"/>
      <c r="B660" s="7"/>
      <c r="C660" s="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2.75" x14ac:dyDescent="0.2">
      <c r="A661" s="7"/>
      <c r="B661" s="7"/>
      <c r="C661" s="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2.75" x14ac:dyDescent="0.2">
      <c r="A662" s="7"/>
      <c r="B662" s="7"/>
      <c r="C662" s="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2.75" x14ac:dyDescent="0.2">
      <c r="A663" s="7"/>
      <c r="B663" s="7"/>
      <c r="C663" s="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2.75" x14ac:dyDescent="0.2">
      <c r="A664" s="7"/>
      <c r="B664" s="7"/>
      <c r="C664" s="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2.75" x14ac:dyDescent="0.2">
      <c r="A665" s="7"/>
      <c r="B665" s="7"/>
      <c r="C665" s="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2.75" x14ac:dyDescent="0.2">
      <c r="A666" s="7"/>
      <c r="B666" s="7"/>
      <c r="C666" s="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2.75" x14ac:dyDescent="0.2">
      <c r="A667" s="7"/>
      <c r="B667" s="7"/>
      <c r="C667" s="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2.75" x14ac:dyDescent="0.2">
      <c r="A668" s="7"/>
      <c r="B668" s="7"/>
      <c r="C668" s="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2.75" x14ac:dyDescent="0.2">
      <c r="A669" s="7"/>
      <c r="B669" s="7"/>
      <c r="C669" s="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2.75" x14ac:dyDescent="0.2">
      <c r="A670" s="7"/>
      <c r="B670" s="7"/>
      <c r="C670" s="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2.75" x14ac:dyDescent="0.2">
      <c r="A671" s="7"/>
      <c r="B671" s="7"/>
      <c r="C671" s="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2.75" x14ac:dyDescent="0.2">
      <c r="A672" s="7"/>
      <c r="B672" s="7"/>
      <c r="C672" s="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2.75" x14ac:dyDescent="0.2">
      <c r="A673" s="7"/>
      <c r="B673" s="7"/>
      <c r="C673" s="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2.75" x14ac:dyDescent="0.2">
      <c r="A674" s="7"/>
      <c r="B674" s="7"/>
      <c r="C674" s="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2.75" x14ac:dyDescent="0.2">
      <c r="A675" s="7"/>
      <c r="B675" s="7"/>
      <c r="C675" s="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2.75" x14ac:dyDescent="0.2">
      <c r="A676" s="7"/>
      <c r="B676" s="7"/>
      <c r="C676" s="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2.75" x14ac:dyDescent="0.2">
      <c r="A677" s="7"/>
      <c r="B677" s="7"/>
      <c r="C677" s="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2.75" x14ac:dyDescent="0.2">
      <c r="A678" s="7"/>
      <c r="B678" s="7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2.75" x14ac:dyDescent="0.2">
      <c r="A679" s="7"/>
      <c r="B679" s="7"/>
      <c r="C679" s="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2.75" x14ac:dyDescent="0.2">
      <c r="A680" s="7"/>
      <c r="B680" s="7"/>
      <c r="C680" s="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2.75" x14ac:dyDescent="0.2">
      <c r="A681" s="7"/>
      <c r="B681" s="7"/>
      <c r="C681" s="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2.75" x14ac:dyDescent="0.2">
      <c r="A682" s="7"/>
      <c r="B682" s="7"/>
      <c r="C682" s="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2.75" x14ac:dyDescent="0.2">
      <c r="A683" s="7"/>
      <c r="B683" s="7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2.75" x14ac:dyDescent="0.2">
      <c r="A684" s="7"/>
      <c r="B684" s="7"/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2.75" x14ac:dyDescent="0.2">
      <c r="A685" s="7"/>
      <c r="B685" s="7"/>
      <c r="C685" s="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2.75" x14ac:dyDescent="0.2">
      <c r="A686" s="7"/>
      <c r="B686" s="7"/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2.75" x14ac:dyDescent="0.2">
      <c r="A687" s="7"/>
      <c r="B687" s="7"/>
      <c r="C687" s="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2.75" x14ac:dyDescent="0.2">
      <c r="A688" s="7"/>
      <c r="B688" s="7"/>
      <c r="C688" s="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2.75" x14ac:dyDescent="0.2">
      <c r="A689" s="7"/>
      <c r="B689" s="7"/>
      <c r="C689" s="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2.75" x14ac:dyDescent="0.2">
      <c r="A690" s="7"/>
      <c r="B690" s="7"/>
      <c r="C690" s="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2.75" x14ac:dyDescent="0.2">
      <c r="A691" s="7"/>
      <c r="B691" s="7"/>
      <c r="C691" s="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2.75" x14ac:dyDescent="0.2">
      <c r="A692" s="7"/>
      <c r="B692" s="7"/>
      <c r="C692" s="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2.75" x14ac:dyDescent="0.2">
      <c r="A693" s="7"/>
      <c r="B693" s="7"/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2.75" x14ac:dyDescent="0.2">
      <c r="A694" s="7"/>
      <c r="B694" s="7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2.75" x14ac:dyDescent="0.2">
      <c r="A695" s="7"/>
      <c r="B695" s="7"/>
      <c r="C695" s="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2.75" x14ac:dyDescent="0.2">
      <c r="A696" s="7"/>
      <c r="B696" s="7"/>
      <c r="C696" s="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2.75" x14ac:dyDescent="0.2">
      <c r="A697" s="7"/>
      <c r="B697" s="7"/>
      <c r="C697" s="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2.75" x14ac:dyDescent="0.2">
      <c r="A698" s="7"/>
      <c r="B698" s="7"/>
      <c r="C698" s="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2.75" x14ac:dyDescent="0.2">
      <c r="A699" s="7"/>
      <c r="B699" s="7"/>
      <c r="C699" s="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2.75" x14ac:dyDescent="0.2">
      <c r="A700" s="7"/>
      <c r="B700" s="7"/>
      <c r="C700" s="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2.75" x14ac:dyDescent="0.2">
      <c r="A701" s="7"/>
      <c r="B701" s="7"/>
      <c r="C701" s="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2.75" x14ac:dyDescent="0.2">
      <c r="A702" s="7"/>
      <c r="B702" s="7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2.75" x14ac:dyDescent="0.2">
      <c r="A703" s="7"/>
      <c r="B703" s="7"/>
      <c r="C703" s="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2.75" x14ac:dyDescent="0.2">
      <c r="A704" s="7"/>
      <c r="B704" s="7"/>
      <c r="C704" s="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2.75" x14ac:dyDescent="0.2">
      <c r="A705" s="7"/>
      <c r="B705" s="7"/>
      <c r="C705" s="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2.75" x14ac:dyDescent="0.2">
      <c r="A706" s="7"/>
      <c r="B706" s="7"/>
      <c r="C706" s="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2.75" x14ac:dyDescent="0.2">
      <c r="A707" s="7"/>
      <c r="B707" s="7"/>
      <c r="C707" s="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2.75" x14ac:dyDescent="0.2">
      <c r="A708" s="7"/>
      <c r="B708" s="7"/>
      <c r="C708" s="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2.75" x14ac:dyDescent="0.2">
      <c r="A709" s="7"/>
      <c r="B709" s="7"/>
      <c r="C709" s="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2.75" x14ac:dyDescent="0.2">
      <c r="A710" s="7"/>
      <c r="B710" s="7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2.75" x14ac:dyDescent="0.2">
      <c r="A711" s="7"/>
      <c r="B711" s="7"/>
      <c r="C711" s="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2.75" x14ac:dyDescent="0.2">
      <c r="A712" s="7"/>
      <c r="B712" s="7"/>
      <c r="C712" s="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2.75" x14ac:dyDescent="0.2">
      <c r="A713" s="7"/>
      <c r="B713" s="7"/>
      <c r="C713" s="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2.75" x14ac:dyDescent="0.2">
      <c r="A714" s="7"/>
      <c r="B714" s="7"/>
      <c r="C714" s="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2.75" x14ac:dyDescent="0.2">
      <c r="A715" s="7"/>
      <c r="B715" s="7"/>
      <c r="C715" s="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2.75" x14ac:dyDescent="0.2">
      <c r="A716" s="7"/>
      <c r="B716" s="7"/>
      <c r="C716" s="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2.75" x14ac:dyDescent="0.2">
      <c r="A717" s="7"/>
      <c r="B717" s="7"/>
      <c r="C717" s="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2.75" x14ac:dyDescent="0.2">
      <c r="A718" s="7"/>
      <c r="B718" s="7"/>
      <c r="C718" s="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2.75" x14ac:dyDescent="0.2">
      <c r="A719" s="7"/>
      <c r="B719" s="7"/>
      <c r="C719" s="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2.75" x14ac:dyDescent="0.2">
      <c r="A720" s="7"/>
      <c r="B720" s="7"/>
      <c r="C720" s="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2.75" x14ac:dyDescent="0.2">
      <c r="A721" s="7"/>
      <c r="B721" s="7"/>
      <c r="C721" s="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2.75" x14ac:dyDescent="0.2">
      <c r="A722" s="7"/>
      <c r="B722" s="7"/>
      <c r="C722" s="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2.75" x14ac:dyDescent="0.2">
      <c r="A723" s="7"/>
      <c r="B723" s="7"/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2.75" x14ac:dyDescent="0.2">
      <c r="A724" s="7"/>
      <c r="B724" s="7"/>
      <c r="C724" s="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2.75" x14ac:dyDescent="0.2">
      <c r="A725" s="7"/>
      <c r="B725" s="7"/>
      <c r="C725" s="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2.75" x14ac:dyDescent="0.2">
      <c r="A726" s="7"/>
      <c r="B726" s="7"/>
      <c r="C726" s="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2.75" x14ac:dyDescent="0.2">
      <c r="A727" s="7"/>
      <c r="B727" s="7"/>
      <c r="C727" s="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2.75" x14ac:dyDescent="0.2">
      <c r="A728" s="7"/>
      <c r="B728" s="7"/>
      <c r="C728" s="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2.75" x14ac:dyDescent="0.2">
      <c r="A729" s="7"/>
      <c r="B729" s="7"/>
      <c r="C729" s="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2.75" x14ac:dyDescent="0.2">
      <c r="A730" s="7"/>
      <c r="B730" s="7"/>
      <c r="C730" s="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2.75" x14ac:dyDescent="0.2">
      <c r="A731" s="7"/>
      <c r="B731" s="7"/>
      <c r="C731" s="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2.75" x14ac:dyDescent="0.2">
      <c r="A732" s="7"/>
      <c r="B732" s="7"/>
      <c r="C732" s="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2.75" x14ac:dyDescent="0.2">
      <c r="A733" s="7"/>
      <c r="B733" s="7"/>
      <c r="C733" s="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2.75" x14ac:dyDescent="0.2">
      <c r="A734" s="7"/>
      <c r="B734" s="7"/>
      <c r="C734" s="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2.75" x14ac:dyDescent="0.2">
      <c r="A735" s="7"/>
      <c r="B735" s="7"/>
      <c r="C735" s="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2.75" x14ac:dyDescent="0.2">
      <c r="A736" s="7"/>
      <c r="B736" s="7"/>
      <c r="C736" s="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2.75" x14ac:dyDescent="0.2">
      <c r="A737" s="7"/>
      <c r="B737" s="7"/>
      <c r="C737" s="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2.75" x14ac:dyDescent="0.2">
      <c r="A738" s="7"/>
      <c r="B738" s="7"/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2.75" x14ac:dyDescent="0.2">
      <c r="A739" s="7"/>
      <c r="B739" s="7"/>
      <c r="C739" s="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2.75" x14ac:dyDescent="0.2">
      <c r="A740" s="7"/>
      <c r="B740" s="7"/>
      <c r="C740" s="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2.75" x14ac:dyDescent="0.2">
      <c r="A741" s="7"/>
      <c r="B741" s="7"/>
      <c r="C741" s="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2.75" x14ac:dyDescent="0.2">
      <c r="A742" s="7"/>
      <c r="B742" s="7"/>
      <c r="C742" s="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2.75" x14ac:dyDescent="0.2">
      <c r="A743" s="7"/>
      <c r="B743" s="7"/>
      <c r="C743" s="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2.75" x14ac:dyDescent="0.2">
      <c r="A744" s="7"/>
      <c r="B744" s="7"/>
      <c r="C744" s="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2.75" x14ac:dyDescent="0.2">
      <c r="A745" s="7"/>
      <c r="B745" s="7"/>
      <c r="C745" s="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2.75" x14ac:dyDescent="0.2">
      <c r="A746" s="7"/>
      <c r="B746" s="7"/>
      <c r="C746" s="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2.75" x14ac:dyDescent="0.2">
      <c r="A747" s="7"/>
      <c r="B747" s="7"/>
      <c r="C747" s="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2.75" x14ac:dyDescent="0.2">
      <c r="A748" s="7"/>
      <c r="B748" s="7"/>
      <c r="C748" s="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2.75" x14ac:dyDescent="0.2">
      <c r="A749" s="7"/>
      <c r="B749" s="7"/>
      <c r="C749" s="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2.75" x14ac:dyDescent="0.2">
      <c r="A750" s="7"/>
      <c r="B750" s="7"/>
      <c r="C750" s="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2.75" x14ac:dyDescent="0.2">
      <c r="A751" s="7"/>
      <c r="B751" s="7"/>
      <c r="C751" s="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2.75" x14ac:dyDescent="0.2">
      <c r="A752" s="7"/>
      <c r="B752" s="7"/>
      <c r="C752" s="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2.75" x14ac:dyDescent="0.2">
      <c r="A753" s="7"/>
      <c r="B753" s="7"/>
      <c r="C753" s="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2.75" x14ac:dyDescent="0.2">
      <c r="A754" s="7"/>
      <c r="B754" s="7"/>
      <c r="C754" s="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2.75" x14ac:dyDescent="0.2">
      <c r="A755" s="7"/>
      <c r="B755" s="7"/>
      <c r="C755" s="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2.75" x14ac:dyDescent="0.2">
      <c r="A756" s="7"/>
      <c r="B756" s="7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2.75" x14ac:dyDescent="0.2">
      <c r="A757" s="7"/>
      <c r="B757" s="7"/>
      <c r="C757" s="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2.75" x14ac:dyDescent="0.2">
      <c r="A758" s="7"/>
      <c r="B758" s="7"/>
      <c r="C758" s="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2.75" x14ac:dyDescent="0.2">
      <c r="A759" s="7"/>
      <c r="B759" s="7"/>
      <c r="C759" s="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2.75" x14ac:dyDescent="0.2">
      <c r="A760" s="7"/>
      <c r="B760" s="7"/>
      <c r="C760" s="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2.75" x14ac:dyDescent="0.2">
      <c r="A761" s="7"/>
      <c r="B761" s="7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2.75" x14ac:dyDescent="0.2">
      <c r="A762" s="7"/>
      <c r="B762" s="7"/>
      <c r="C762" s="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2.75" x14ac:dyDescent="0.2">
      <c r="A763" s="7"/>
      <c r="B763" s="7"/>
      <c r="C763" s="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2.75" x14ac:dyDescent="0.2">
      <c r="A764" s="7"/>
      <c r="B764" s="7"/>
      <c r="C764" s="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2.75" x14ac:dyDescent="0.2">
      <c r="A765" s="7"/>
      <c r="B765" s="7"/>
      <c r="C765" s="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2.75" x14ac:dyDescent="0.2">
      <c r="A766" s="7"/>
      <c r="B766" s="7"/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2.75" x14ac:dyDescent="0.2">
      <c r="A767" s="7"/>
      <c r="B767" s="7"/>
      <c r="C767" s="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2.75" x14ac:dyDescent="0.2">
      <c r="A768" s="7"/>
      <c r="B768" s="7"/>
      <c r="C768" s="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2.75" x14ac:dyDescent="0.2">
      <c r="A769" s="7"/>
      <c r="B769" s="7"/>
      <c r="C769" s="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2.75" x14ac:dyDescent="0.2">
      <c r="A770" s="7"/>
      <c r="B770" s="7"/>
      <c r="C770" s="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2.75" x14ac:dyDescent="0.2">
      <c r="A771" s="7"/>
      <c r="B771" s="7"/>
      <c r="C771" s="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2.75" x14ac:dyDescent="0.2">
      <c r="A772" s="7"/>
      <c r="B772" s="7"/>
      <c r="C772" s="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2.75" x14ac:dyDescent="0.2">
      <c r="A773" s="7"/>
      <c r="B773" s="7"/>
      <c r="C773" s="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2.75" x14ac:dyDescent="0.2">
      <c r="A774" s="7"/>
      <c r="B774" s="7"/>
      <c r="C774" s="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2.75" x14ac:dyDescent="0.2">
      <c r="A775" s="7"/>
      <c r="B775" s="7"/>
      <c r="C775" s="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2.75" x14ac:dyDescent="0.2">
      <c r="A776" s="7"/>
      <c r="B776" s="7"/>
      <c r="C776" s="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2.75" x14ac:dyDescent="0.2">
      <c r="A777" s="7"/>
      <c r="B777" s="7"/>
      <c r="C777" s="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2.75" x14ac:dyDescent="0.2">
      <c r="A778" s="7"/>
      <c r="B778" s="7"/>
      <c r="C778" s="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2.75" x14ac:dyDescent="0.2">
      <c r="A779" s="7"/>
      <c r="B779" s="7"/>
      <c r="C779" s="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2.75" x14ac:dyDescent="0.2">
      <c r="A780" s="7"/>
      <c r="B780" s="7"/>
      <c r="C780" s="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2.75" x14ac:dyDescent="0.2">
      <c r="A781" s="7"/>
      <c r="B781" s="7"/>
      <c r="C781" s="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2.75" x14ac:dyDescent="0.2">
      <c r="A782" s="7"/>
      <c r="B782" s="7"/>
      <c r="C782" s="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2.75" x14ac:dyDescent="0.2">
      <c r="A783" s="7"/>
      <c r="B783" s="7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2.75" x14ac:dyDescent="0.2">
      <c r="A784" s="7"/>
      <c r="B784" s="7"/>
      <c r="C784" s="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2.75" x14ac:dyDescent="0.2">
      <c r="A785" s="7"/>
      <c r="B785" s="7"/>
      <c r="C785" s="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2.75" x14ac:dyDescent="0.2">
      <c r="A786" s="7"/>
      <c r="B786" s="7"/>
      <c r="C786" s="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2.75" x14ac:dyDescent="0.2">
      <c r="A787" s="7"/>
      <c r="B787" s="7"/>
      <c r="C787" s="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2.75" x14ac:dyDescent="0.2">
      <c r="A788" s="7"/>
      <c r="B788" s="7"/>
      <c r="C788" s="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2.75" x14ac:dyDescent="0.2">
      <c r="A789" s="7"/>
      <c r="B789" s="7"/>
      <c r="C789" s="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2.75" x14ac:dyDescent="0.2">
      <c r="A790" s="7"/>
      <c r="B790" s="7"/>
      <c r="C790" s="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2.75" x14ac:dyDescent="0.2">
      <c r="A791" s="7"/>
      <c r="B791" s="7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2.75" x14ac:dyDescent="0.2">
      <c r="A792" s="7"/>
      <c r="B792" s="7"/>
      <c r="C792" s="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2.75" x14ac:dyDescent="0.2">
      <c r="A793" s="7"/>
      <c r="B793" s="7"/>
      <c r="C793" s="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2.75" x14ac:dyDescent="0.2">
      <c r="A794" s="7"/>
      <c r="B794" s="7"/>
      <c r="C794" s="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2.75" x14ac:dyDescent="0.2">
      <c r="A795" s="7"/>
      <c r="B795" s="7"/>
      <c r="C795" s="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2.75" x14ac:dyDescent="0.2">
      <c r="A796" s="7"/>
      <c r="B796" s="7"/>
      <c r="C796" s="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2.75" x14ac:dyDescent="0.2">
      <c r="A797" s="7"/>
      <c r="B797" s="7"/>
      <c r="C797" s="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2.75" x14ac:dyDescent="0.2">
      <c r="A798" s="7"/>
      <c r="B798" s="7"/>
      <c r="C798" s="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2.75" x14ac:dyDescent="0.2">
      <c r="A799" s="7"/>
      <c r="B799" s="7"/>
      <c r="C799" s="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2.75" x14ac:dyDescent="0.2">
      <c r="A800" s="7"/>
      <c r="B800" s="7"/>
      <c r="C800" s="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2.75" x14ac:dyDescent="0.2">
      <c r="A801" s="7"/>
      <c r="B801" s="7"/>
      <c r="C801" s="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2.75" x14ac:dyDescent="0.2">
      <c r="A802" s="7"/>
      <c r="B802" s="7"/>
      <c r="C802" s="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2.75" x14ac:dyDescent="0.2">
      <c r="A803" s="7"/>
      <c r="B803" s="7"/>
      <c r="C803" s="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2.75" x14ac:dyDescent="0.2">
      <c r="A804" s="7"/>
      <c r="B804" s="7"/>
      <c r="C804" s="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2.75" x14ac:dyDescent="0.2">
      <c r="A805" s="7"/>
      <c r="B805" s="7"/>
      <c r="C805" s="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2.75" x14ac:dyDescent="0.2">
      <c r="A806" s="7"/>
      <c r="B806" s="7"/>
      <c r="C806" s="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2.75" x14ac:dyDescent="0.2">
      <c r="A807" s="7"/>
      <c r="B807" s="7"/>
      <c r="C807" s="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2.75" x14ac:dyDescent="0.2">
      <c r="A808" s="7"/>
      <c r="B808" s="7"/>
      <c r="C808" s="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2.75" x14ac:dyDescent="0.2">
      <c r="A809" s="7"/>
      <c r="B809" s="7"/>
      <c r="C809" s="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2.75" x14ac:dyDescent="0.2">
      <c r="A810" s="7"/>
      <c r="B810" s="7"/>
      <c r="C810" s="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2.75" x14ac:dyDescent="0.2">
      <c r="A811" s="7"/>
      <c r="B811" s="7"/>
      <c r="C811" s="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2.75" x14ac:dyDescent="0.2">
      <c r="A812" s="7"/>
      <c r="B812" s="7"/>
      <c r="C812" s="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2.75" x14ac:dyDescent="0.2">
      <c r="A813" s="7"/>
      <c r="B813" s="7"/>
      <c r="C813" s="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2.75" x14ac:dyDescent="0.2">
      <c r="A814" s="7"/>
      <c r="B814" s="7"/>
      <c r="C814" s="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2.75" x14ac:dyDescent="0.2">
      <c r="A815" s="7"/>
      <c r="B815" s="7"/>
      <c r="C815" s="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2.75" x14ac:dyDescent="0.2">
      <c r="A816" s="7"/>
      <c r="B816" s="7"/>
      <c r="C816" s="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2.75" x14ac:dyDescent="0.2">
      <c r="A817" s="7"/>
      <c r="B817" s="7"/>
      <c r="C817" s="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2.75" x14ac:dyDescent="0.2">
      <c r="A818" s="7"/>
      <c r="B818" s="7"/>
      <c r="C818" s="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2.75" x14ac:dyDescent="0.2">
      <c r="A819" s="7"/>
      <c r="B819" s="7"/>
      <c r="C819" s="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2.75" x14ac:dyDescent="0.2">
      <c r="A820" s="7"/>
      <c r="B820" s="7"/>
      <c r="C820" s="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2.75" x14ac:dyDescent="0.2">
      <c r="A821" s="7"/>
      <c r="B821" s="7"/>
      <c r="C821" s="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2.75" x14ac:dyDescent="0.2">
      <c r="A822" s="7"/>
      <c r="B822" s="7"/>
      <c r="C822" s="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2.75" x14ac:dyDescent="0.2">
      <c r="A823" s="7"/>
      <c r="B823" s="7"/>
      <c r="C823" s="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2.75" x14ac:dyDescent="0.2">
      <c r="A824" s="7"/>
      <c r="B824" s="7"/>
      <c r="C824" s="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2.75" x14ac:dyDescent="0.2">
      <c r="A825" s="7"/>
      <c r="B825" s="7"/>
      <c r="C825" s="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2.75" x14ac:dyDescent="0.2">
      <c r="A826" s="7"/>
      <c r="B826" s="7"/>
      <c r="C826" s="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2.75" x14ac:dyDescent="0.2">
      <c r="A827" s="7"/>
      <c r="B827" s="7"/>
      <c r="C827" s="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2.75" x14ac:dyDescent="0.2">
      <c r="A828" s="7"/>
      <c r="B828" s="7"/>
      <c r="C828" s="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2.75" x14ac:dyDescent="0.2">
      <c r="A829" s="7"/>
      <c r="B829" s="7"/>
      <c r="C829" s="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2.75" x14ac:dyDescent="0.2">
      <c r="A830" s="7"/>
      <c r="B830" s="7"/>
      <c r="C830" s="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2.75" x14ac:dyDescent="0.2">
      <c r="A831" s="7"/>
      <c r="B831" s="7"/>
      <c r="C831" s="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2.75" x14ac:dyDescent="0.2">
      <c r="A832" s="7"/>
      <c r="B832" s="7"/>
      <c r="C832" s="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2.75" x14ac:dyDescent="0.2">
      <c r="A833" s="7"/>
      <c r="B833" s="7"/>
      <c r="C833" s="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2.75" x14ac:dyDescent="0.2">
      <c r="A834" s="7"/>
      <c r="B834" s="7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2.75" x14ac:dyDescent="0.2">
      <c r="A835" s="7"/>
      <c r="B835" s="7"/>
      <c r="C835" s="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2.75" x14ac:dyDescent="0.2">
      <c r="A836" s="7"/>
      <c r="B836" s="7"/>
      <c r="C836" s="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2.75" x14ac:dyDescent="0.2">
      <c r="A837" s="7"/>
      <c r="B837" s="7"/>
      <c r="C837" s="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2.75" x14ac:dyDescent="0.2">
      <c r="A838" s="7"/>
      <c r="B838" s="7"/>
      <c r="C838" s="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2.75" x14ac:dyDescent="0.2">
      <c r="A839" s="7"/>
      <c r="B839" s="7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2.75" x14ac:dyDescent="0.2">
      <c r="A840" s="7"/>
      <c r="B840" s="7"/>
      <c r="C840" s="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2.75" x14ac:dyDescent="0.2">
      <c r="A841" s="7"/>
      <c r="B841" s="7"/>
      <c r="C841" s="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2.75" x14ac:dyDescent="0.2">
      <c r="A842" s="7"/>
      <c r="B842" s="7"/>
      <c r="C842" s="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2.75" x14ac:dyDescent="0.2">
      <c r="A843" s="7"/>
      <c r="B843" s="7"/>
      <c r="C843" s="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2.75" x14ac:dyDescent="0.2">
      <c r="A844" s="7"/>
      <c r="B844" s="7"/>
      <c r="C844" s="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2.75" x14ac:dyDescent="0.2">
      <c r="A845" s="7"/>
      <c r="B845" s="7"/>
      <c r="C845" s="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2.75" x14ac:dyDescent="0.2">
      <c r="A846" s="7"/>
      <c r="B846" s="7"/>
      <c r="C846" s="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2.75" x14ac:dyDescent="0.2">
      <c r="A847" s="7"/>
      <c r="B847" s="7"/>
      <c r="C847" s="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2.75" x14ac:dyDescent="0.2">
      <c r="A848" s="7"/>
      <c r="B848" s="7"/>
      <c r="C848" s="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2.75" x14ac:dyDescent="0.2">
      <c r="A849" s="7"/>
      <c r="B849" s="7"/>
      <c r="C849" s="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2.75" x14ac:dyDescent="0.2">
      <c r="A850" s="7"/>
      <c r="B850" s="7"/>
      <c r="C850" s="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2.75" x14ac:dyDescent="0.2">
      <c r="A851" s="7"/>
      <c r="B851" s="7"/>
      <c r="C851" s="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2.75" x14ac:dyDescent="0.2">
      <c r="A852" s="7"/>
      <c r="B852" s="7"/>
      <c r="C852" s="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2.75" x14ac:dyDescent="0.2">
      <c r="A853" s="7"/>
      <c r="B853" s="7"/>
      <c r="C853" s="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2.75" x14ac:dyDescent="0.2">
      <c r="A854" s="7"/>
      <c r="B854" s="7"/>
      <c r="C854" s="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2.75" x14ac:dyDescent="0.2">
      <c r="A855" s="7"/>
      <c r="B855" s="7"/>
      <c r="C855" s="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2.75" x14ac:dyDescent="0.2">
      <c r="A856" s="7"/>
      <c r="B856" s="7"/>
      <c r="C856" s="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2.75" x14ac:dyDescent="0.2">
      <c r="A857" s="7"/>
      <c r="B857" s="7"/>
      <c r="C857" s="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2.75" x14ac:dyDescent="0.2">
      <c r="A858" s="7"/>
      <c r="B858" s="7"/>
      <c r="C858" s="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2.75" x14ac:dyDescent="0.2">
      <c r="A859" s="7"/>
      <c r="B859" s="7"/>
      <c r="C859" s="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2.75" x14ac:dyDescent="0.2">
      <c r="A860" s="7"/>
      <c r="B860" s="7"/>
      <c r="C860" s="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2.75" x14ac:dyDescent="0.2">
      <c r="A861" s="7"/>
      <c r="B861" s="7"/>
      <c r="C861" s="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2.75" x14ac:dyDescent="0.2">
      <c r="A862" s="7"/>
      <c r="B862" s="7"/>
      <c r="C862" s="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2.75" x14ac:dyDescent="0.2">
      <c r="A863" s="7"/>
      <c r="B863" s="7"/>
      <c r="C863" s="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2.75" x14ac:dyDescent="0.2">
      <c r="A864" s="7"/>
      <c r="B864" s="7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2.75" x14ac:dyDescent="0.2">
      <c r="A865" s="7"/>
      <c r="B865" s="7"/>
      <c r="C865" s="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2.75" x14ac:dyDescent="0.2">
      <c r="A866" s="7"/>
      <c r="B866" s="7"/>
      <c r="C866" s="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2.75" x14ac:dyDescent="0.2">
      <c r="A867" s="7"/>
      <c r="B867" s="7"/>
      <c r="C867" s="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2.75" x14ac:dyDescent="0.2">
      <c r="A868" s="7"/>
      <c r="B868" s="7"/>
      <c r="C868" s="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2.75" x14ac:dyDescent="0.2">
      <c r="A869" s="7"/>
      <c r="B869" s="7"/>
      <c r="C869" s="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2.75" x14ac:dyDescent="0.2">
      <c r="A870" s="7"/>
      <c r="B870" s="7"/>
      <c r="C870" s="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2.75" x14ac:dyDescent="0.2">
      <c r="A871" s="7"/>
      <c r="B871" s="7"/>
      <c r="C871" s="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2.75" x14ac:dyDescent="0.2">
      <c r="A872" s="7"/>
      <c r="B872" s="7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2.75" x14ac:dyDescent="0.2">
      <c r="A873" s="7"/>
      <c r="B873" s="7"/>
      <c r="C873" s="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2.75" x14ac:dyDescent="0.2">
      <c r="A874" s="7"/>
      <c r="B874" s="7"/>
      <c r="C874" s="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2.75" x14ac:dyDescent="0.2">
      <c r="A875" s="7"/>
      <c r="B875" s="7"/>
      <c r="C875" s="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2.75" x14ac:dyDescent="0.2">
      <c r="A876" s="7"/>
      <c r="B876" s="7"/>
      <c r="C876" s="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2.75" x14ac:dyDescent="0.2">
      <c r="A877" s="7"/>
      <c r="B877" s="7"/>
      <c r="C877" s="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2.75" x14ac:dyDescent="0.2">
      <c r="A878" s="7"/>
      <c r="B878" s="7"/>
      <c r="C878" s="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2.75" x14ac:dyDescent="0.2">
      <c r="A879" s="7"/>
      <c r="B879" s="7"/>
      <c r="C879" s="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2.75" x14ac:dyDescent="0.2">
      <c r="A880" s="7"/>
      <c r="B880" s="7"/>
      <c r="C880" s="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2.75" x14ac:dyDescent="0.2">
      <c r="A881" s="7"/>
      <c r="B881" s="7"/>
      <c r="C881" s="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2.75" x14ac:dyDescent="0.2">
      <c r="A882" s="7"/>
      <c r="B882" s="7"/>
      <c r="C882" s="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2.75" x14ac:dyDescent="0.2">
      <c r="A883" s="7"/>
      <c r="B883" s="7"/>
      <c r="C883" s="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2.75" x14ac:dyDescent="0.2">
      <c r="A884" s="7"/>
      <c r="B884" s="7"/>
      <c r="C884" s="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2.75" x14ac:dyDescent="0.2">
      <c r="A885" s="7"/>
      <c r="B885" s="7"/>
      <c r="C885" s="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2.75" x14ac:dyDescent="0.2">
      <c r="A886" s="7"/>
      <c r="B886" s="7"/>
      <c r="C886" s="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2.75" x14ac:dyDescent="0.2">
      <c r="A887" s="7"/>
      <c r="B887" s="7"/>
      <c r="C887" s="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2.75" x14ac:dyDescent="0.2">
      <c r="A888" s="7"/>
      <c r="B888" s="7"/>
      <c r="C888" s="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2.75" x14ac:dyDescent="0.2">
      <c r="A889" s="7"/>
      <c r="B889" s="7"/>
      <c r="C889" s="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2.75" x14ac:dyDescent="0.2">
      <c r="A890" s="7"/>
      <c r="B890" s="7"/>
      <c r="C890" s="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2.75" x14ac:dyDescent="0.2">
      <c r="A891" s="7"/>
      <c r="B891" s="7"/>
      <c r="C891" s="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2.75" x14ac:dyDescent="0.2">
      <c r="A892" s="7"/>
      <c r="B892" s="7"/>
      <c r="C892" s="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2.75" x14ac:dyDescent="0.2">
      <c r="A893" s="7"/>
      <c r="B893" s="7"/>
      <c r="C893" s="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2.75" x14ac:dyDescent="0.2">
      <c r="A894" s="7"/>
      <c r="B894" s="7"/>
      <c r="C894" s="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2.75" x14ac:dyDescent="0.2">
      <c r="A895" s="7"/>
      <c r="B895" s="7"/>
      <c r="C895" s="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2.75" x14ac:dyDescent="0.2">
      <c r="A896" s="7"/>
      <c r="B896" s="7"/>
      <c r="C896" s="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2.75" x14ac:dyDescent="0.2">
      <c r="A897" s="7"/>
      <c r="B897" s="7"/>
      <c r="C897" s="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2.75" x14ac:dyDescent="0.2">
      <c r="A898" s="7"/>
      <c r="B898" s="7"/>
      <c r="C898" s="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2.75" x14ac:dyDescent="0.2">
      <c r="A899" s="7"/>
      <c r="B899" s="7"/>
      <c r="C899" s="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2.75" x14ac:dyDescent="0.2">
      <c r="A900" s="7"/>
      <c r="B900" s="7"/>
      <c r="C900" s="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2.75" x14ac:dyDescent="0.2">
      <c r="A901" s="7"/>
      <c r="B901" s="7"/>
      <c r="C901" s="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2.75" x14ac:dyDescent="0.2">
      <c r="A902" s="7"/>
      <c r="B902" s="7"/>
      <c r="C902" s="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2.75" x14ac:dyDescent="0.2">
      <c r="A903" s="7"/>
      <c r="B903" s="7"/>
      <c r="C903" s="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2.75" x14ac:dyDescent="0.2">
      <c r="A904" s="7"/>
      <c r="B904" s="7"/>
      <c r="C904" s="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2.75" x14ac:dyDescent="0.2">
      <c r="A905" s="7"/>
      <c r="B905" s="7"/>
      <c r="C905" s="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2.75" x14ac:dyDescent="0.2">
      <c r="A906" s="7"/>
      <c r="B906" s="7"/>
      <c r="C906" s="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2.75" x14ac:dyDescent="0.2">
      <c r="A907" s="7"/>
      <c r="B907" s="7"/>
      <c r="C907" s="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2.75" x14ac:dyDescent="0.2">
      <c r="A908" s="7"/>
      <c r="B908" s="7"/>
      <c r="C908" s="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2.75" x14ac:dyDescent="0.2">
      <c r="A909" s="7"/>
      <c r="B909" s="7"/>
      <c r="C909" s="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2.75" x14ac:dyDescent="0.2">
      <c r="A910" s="7"/>
      <c r="B910" s="7"/>
      <c r="C910" s="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2.75" x14ac:dyDescent="0.2">
      <c r="A911" s="7"/>
      <c r="B911" s="7"/>
      <c r="C911" s="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2.75" x14ac:dyDescent="0.2">
      <c r="A912" s="7"/>
      <c r="B912" s="7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2.75" x14ac:dyDescent="0.2">
      <c r="A913" s="7"/>
      <c r="B913" s="7"/>
      <c r="C913" s="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2.75" x14ac:dyDescent="0.2">
      <c r="A914" s="7"/>
      <c r="B914" s="7"/>
      <c r="C914" s="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2.75" x14ac:dyDescent="0.2">
      <c r="A915" s="7"/>
      <c r="B915" s="7"/>
      <c r="C915" s="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2.75" x14ac:dyDescent="0.2">
      <c r="A916" s="7"/>
      <c r="B916" s="7"/>
      <c r="C916" s="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2.75" x14ac:dyDescent="0.2">
      <c r="A917" s="7"/>
      <c r="B917" s="7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2.75" x14ac:dyDescent="0.2">
      <c r="A918" s="7"/>
      <c r="B918" s="7"/>
      <c r="C918" s="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2.75" x14ac:dyDescent="0.2">
      <c r="A919" s="7"/>
      <c r="B919" s="7"/>
      <c r="C919" s="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2.75" x14ac:dyDescent="0.2">
      <c r="A920" s="7"/>
      <c r="B920" s="7"/>
      <c r="C920" s="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2.75" x14ac:dyDescent="0.2">
      <c r="A921" s="7"/>
      <c r="B921" s="7"/>
      <c r="C921" s="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2.75" x14ac:dyDescent="0.2">
      <c r="A922" s="7"/>
      <c r="B922" s="7"/>
      <c r="C922" s="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2.75" x14ac:dyDescent="0.2">
      <c r="A923" s="7"/>
      <c r="B923" s="7"/>
      <c r="C923" s="8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2.75" x14ac:dyDescent="0.2">
      <c r="A924" s="7"/>
      <c r="B924" s="7"/>
      <c r="C924" s="8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2.75" x14ac:dyDescent="0.2">
      <c r="A925" s="7"/>
      <c r="B925" s="7"/>
      <c r="C925" s="8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2.75" x14ac:dyDescent="0.2">
      <c r="A926" s="7"/>
      <c r="B926" s="7"/>
      <c r="C926" s="8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2.75" x14ac:dyDescent="0.2">
      <c r="A927" s="7"/>
      <c r="B927" s="7"/>
      <c r="C927" s="8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2.75" x14ac:dyDescent="0.2">
      <c r="A928" s="7"/>
      <c r="B928" s="7"/>
      <c r="C928" s="8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2.75" x14ac:dyDescent="0.2">
      <c r="A929" s="7"/>
      <c r="B929" s="7"/>
      <c r="C929" s="8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2.75" x14ac:dyDescent="0.2">
      <c r="A930" s="7"/>
      <c r="B930" s="7"/>
      <c r="C930" s="8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2.75" x14ac:dyDescent="0.2">
      <c r="A931" s="7"/>
      <c r="B931" s="7"/>
      <c r="C931" s="8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2.75" x14ac:dyDescent="0.2">
      <c r="A932" s="7"/>
      <c r="B932" s="7"/>
      <c r="C932" s="8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2.75" x14ac:dyDescent="0.2">
      <c r="A933" s="7"/>
      <c r="B933" s="7"/>
      <c r="C933" s="8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2.75" x14ac:dyDescent="0.2">
      <c r="A934" s="7"/>
      <c r="B934" s="7"/>
      <c r="C934" s="8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2.75" x14ac:dyDescent="0.2">
      <c r="A935" s="7"/>
      <c r="B935" s="7"/>
      <c r="C935" s="8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2.75" x14ac:dyDescent="0.2">
      <c r="A936" s="7"/>
      <c r="B936" s="7"/>
      <c r="C936" s="8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2.75" x14ac:dyDescent="0.2">
      <c r="A937" s="7"/>
      <c r="B937" s="7"/>
      <c r="C937" s="8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2.75" x14ac:dyDescent="0.2">
      <c r="A938" s="7"/>
      <c r="B938" s="7"/>
      <c r="C938" s="8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2.75" x14ac:dyDescent="0.2">
      <c r="A939" s="7"/>
      <c r="B939" s="7"/>
      <c r="C939" s="8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2.75" x14ac:dyDescent="0.2">
      <c r="A940" s="7"/>
      <c r="B940" s="7"/>
      <c r="C940" s="8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2.75" x14ac:dyDescent="0.2">
      <c r="A941" s="7"/>
      <c r="B941" s="7"/>
      <c r="C941" s="8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2.75" x14ac:dyDescent="0.2">
      <c r="A942" s="7"/>
      <c r="B942" s="7"/>
      <c r="C942" s="8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2.75" x14ac:dyDescent="0.2">
      <c r="A943" s="7"/>
      <c r="B943" s="7"/>
      <c r="C943" s="8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2.75" x14ac:dyDescent="0.2">
      <c r="A944" s="7"/>
      <c r="B944" s="7"/>
      <c r="C944" s="8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2.75" x14ac:dyDescent="0.2">
      <c r="A945" s="7"/>
      <c r="B945" s="7"/>
      <c r="C945" s="8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2.75" x14ac:dyDescent="0.2">
      <c r="A946" s="7"/>
      <c r="B946" s="7"/>
      <c r="C946" s="8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2.75" x14ac:dyDescent="0.2">
      <c r="A947" s="7"/>
      <c r="B947" s="7"/>
      <c r="C947" s="8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2.75" x14ac:dyDescent="0.2">
      <c r="A948" s="7"/>
      <c r="B948" s="7"/>
      <c r="C948" s="8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2.75" x14ac:dyDescent="0.2">
      <c r="A949" s="7"/>
      <c r="B949" s="7"/>
      <c r="C949" s="8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2.75" x14ac:dyDescent="0.2">
      <c r="A950" s="7"/>
      <c r="B950" s="7"/>
      <c r="C950" s="8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2.75" x14ac:dyDescent="0.2">
      <c r="A951" s="7"/>
      <c r="B951" s="7"/>
      <c r="C951" s="8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2.75" x14ac:dyDescent="0.2">
      <c r="A952" s="7"/>
      <c r="B952" s="7"/>
      <c r="C952" s="8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2.75" x14ac:dyDescent="0.2">
      <c r="A953" s="7"/>
      <c r="B953" s="7"/>
      <c r="C953" s="8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2.75" x14ac:dyDescent="0.2">
      <c r="A954" s="7"/>
      <c r="B954" s="7"/>
      <c r="C954" s="8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2.75" x14ac:dyDescent="0.2">
      <c r="A955" s="7"/>
      <c r="B955" s="7"/>
      <c r="C955" s="8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2.75" x14ac:dyDescent="0.2">
      <c r="A956" s="7"/>
      <c r="B956" s="7"/>
      <c r="C956" s="8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2.75" x14ac:dyDescent="0.2">
      <c r="A957" s="7"/>
      <c r="B957" s="7"/>
      <c r="C957" s="8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2.75" x14ac:dyDescent="0.2">
      <c r="A958" s="7"/>
      <c r="B958" s="7"/>
      <c r="C958" s="8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2.75" x14ac:dyDescent="0.2">
      <c r="A959" s="7"/>
      <c r="B959" s="7"/>
      <c r="C959" s="8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2.75" x14ac:dyDescent="0.2">
      <c r="A960" s="7"/>
      <c r="B960" s="7"/>
      <c r="C960" s="8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2.75" x14ac:dyDescent="0.2">
      <c r="A961" s="7"/>
      <c r="B961" s="7"/>
      <c r="C961" s="8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2.75" x14ac:dyDescent="0.2">
      <c r="A962" s="7"/>
      <c r="B962" s="7"/>
      <c r="C962" s="8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2.75" x14ac:dyDescent="0.2">
      <c r="A963" s="7"/>
      <c r="B963" s="7"/>
      <c r="C963" s="8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2.75" x14ac:dyDescent="0.2">
      <c r="A964" s="7"/>
      <c r="B964" s="7"/>
      <c r="C964" s="8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2.75" x14ac:dyDescent="0.2">
      <c r="A965" s="7"/>
      <c r="B965" s="7"/>
      <c r="C965" s="8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2.75" x14ac:dyDescent="0.2">
      <c r="A966" s="7"/>
      <c r="B966" s="7"/>
      <c r="C966" s="8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2.75" x14ac:dyDescent="0.2">
      <c r="A967" s="7"/>
      <c r="B967" s="7"/>
      <c r="C967" s="8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2.75" x14ac:dyDescent="0.2">
      <c r="A968" s="7"/>
      <c r="B968" s="7"/>
      <c r="C968" s="8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2.75" x14ac:dyDescent="0.2">
      <c r="A969" s="7"/>
      <c r="B969" s="7"/>
      <c r="C969" s="8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2.75" x14ac:dyDescent="0.2">
      <c r="A970" s="7"/>
      <c r="B970" s="7"/>
      <c r="C970" s="8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2.75" x14ac:dyDescent="0.2">
      <c r="A971" s="7"/>
      <c r="B971" s="7"/>
      <c r="C971" s="8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2.75" x14ac:dyDescent="0.2">
      <c r="A972" s="7"/>
      <c r="B972" s="7"/>
      <c r="C972" s="8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2.75" x14ac:dyDescent="0.2">
      <c r="A973" s="7"/>
      <c r="B973" s="7"/>
      <c r="C973" s="8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2.75" x14ac:dyDescent="0.2">
      <c r="A974" s="7"/>
      <c r="B974" s="7"/>
      <c r="C974" s="8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2.75" x14ac:dyDescent="0.2">
      <c r="A975" s="7"/>
      <c r="B975" s="7"/>
      <c r="C975" s="8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2.75" x14ac:dyDescent="0.2">
      <c r="A976" s="7"/>
      <c r="B976" s="7"/>
      <c r="C976" s="8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2.75" x14ac:dyDescent="0.2">
      <c r="A977" s="7"/>
      <c r="B977" s="7"/>
      <c r="C977" s="8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2.75" x14ac:dyDescent="0.2">
      <c r="A978" s="7"/>
      <c r="B978" s="7"/>
      <c r="C978" s="8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2.75" x14ac:dyDescent="0.2">
      <c r="A979" s="7"/>
      <c r="B979" s="7"/>
      <c r="C979" s="8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2.75" x14ac:dyDescent="0.2">
      <c r="A980" s="7"/>
      <c r="B980" s="7"/>
      <c r="C980" s="8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2.75" x14ac:dyDescent="0.2">
      <c r="A981" s="7"/>
      <c r="B981" s="7"/>
      <c r="C981" s="8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2.75" x14ac:dyDescent="0.2">
      <c r="A982" s="7"/>
      <c r="B982" s="7"/>
      <c r="C982" s="8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2.75" x14ac:dyDescent="0.2">
      <c r="A983" s="7"/>
      <c r="B983" s="7"/>
      <c r="C983" s="8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2.75" x14ac:dyDescent="0.2">
      <c r="A984" s="7"/>
      <c r="B984" s="7"/>
      <c r="C984" s="8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2.75" x14ac:dyDescent="0.2">
      <c r="A985" s="7"/>
      <c r="B985" s="7"/>
      <c r="C985" s="8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2.75" x14ac:dyDescent="0.2">
      <c r="A986" s="7"/>
      <c r="B986" s="7"/>
      <c r="C986" s="8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2.75" x14ac:dyDescent="0.2">
      <c r="A987" s="7"/>
      <c r="B987" s="7"/>
      <c r="C987" s="8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2.75" x14ac:dyDescent="0.2">
      <c r="A988" s="7"/>
      <c r="B988" s="7"/>
      <c r="C988" s="8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2.75" x14ac:dyDescent="0.2">
      <c r="A989" s="7"/>
      <c r="B989" s="7"/>
      <c r="C989" s="8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2.75" x14ac:dyDescent="0.2">
      <c r="A990" s="7"/>
      <c r="B990" s="7"/>
      <c r="C990" s="8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2.75" x14ac:dyDescent="0.2">
      <c r="A991" s="7"/>
      <c r="B991" s="7"/>
      <c r="C991" s="8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2.75" x14ac:dyDescent="0.2">
      <c r="A992" s="7"/>
      <c r="B992" s="7"/>
      <c r="C992" s="8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2.75" x14ac:dyDescent="0.2">
      <c r="A993" s="7"/>
      <c r="B993" s="7"/>
      <c r="C993" s="8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2.75" x14ac:dyDescent="0.2">
      <c r="A994" s="7"/>
      <c r="B994" s="7"/>
      <c r="C994" s="8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2.75" x14ac:dyDescent="0.2">
      <c r="A995" s="7"/>
      <c r="B995" s="7"/>
      <c r="C995" s="8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2.75" x14ac:dyDescent="0.2">
      <c r="A996" s="7"/>
      <c r="B996" s="7"/>
      <c r="C996" s="8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2.75" x14ac:dyDescent="0.2">
      <c r="A997" s="7"/>
      <c r="B997" s="7"/>
      <c r="C997" s="8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2.75" x14ac:dyDescent="0.2">
      <c r="A998" s="7"/>
      <c r="B998" s="7"/>
      <c r="C998" s="8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2.75" x14ac:dyDescent="0.2">
      <c r="A999" s="7"/>
      <c r="B999" s="7"/>
      <c r="C999" s="8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2.75" x14ac:dyDescent="0.2">
      <c r="A1000" s="7"/>
      <c r="B1000" s="7"/>
      <c r="C1000" s="8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2.75" x14ac:dyDescent="0.2">
      <c r="A1001" s="7"/>
      <c r="B1001" s="7"/>
      <c r="C1001" s="8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</sheetData>
  <dataValidations count="4">
    <dataValidation type="decimal" allowBlank="1" showDropDown="1" showInputMessage="1" showErrorMessage="1" prompt="Enter a number between 0 and 8760.  There are a maximum of 8760 operating hours in a year" sqref="I14:I23 I29:I38">
      <formula1>0</formula1>
      <formula2>8760</formula2>
    </dataValidation>
    <dataValidation type="decimal" operator="greaterThanOrEqual" allowBlank="1" showDropDown="1" showInputMessage="1" showErrorMessage="1" prompt="Must be a positive number" sqref="E14:E23 G14:G23 K14:K23 M14:M23 E29:E38 G29:G38 K29:K38 M29:M38">
      <formula1>0</formula1>
    </dataValidation>
    <dataValidation type="list" allowBlank="1" showInputMessage="1" showErrorMessage="1" prompt="Click and enter a value from range Key!A3:A1000" sqref="C14:C23 C29:C38">
      <formula1>Technologies</formula1>
    </dataValidation>
    <dataValidation type="decimal" operator="greaterThan" allowBlank="1" showDropDown="1" showInputMessage="1" showErrorMessage="1" prompt="Must be above zero" sqref="O14:O23 O29:O38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61"/>
  <sheetViews>
    <sheetView showGridLines="0" workbookViewId="0"/>
  </sheetViews>
  <sheetFormatPr defaultColWidth="14.42578125" defaultRowHeight="15.75" customHeight="1" x14ac:dyDescent="0.2"/>
  <cols>
    <col min="1" max="1" width="37.28515625" customWidth="1"/>
    <col min="2" max="2" width="11.85546875" customWidth="1"/>
    <col min="3" max="3" width="10.42578125" customWidth="1"/>
    <col min="4" max="4" width="16" customWidth="1"/>
    <col min="5" max="5" width="11.85546875" customWidth="1"/>
    <col min="12" max="12" width="3.7109375" customWidth="1"/>
  </cols>
  <sheetData>
    <row r="1" spans="1:12" ht="60" customHeight="1" x14ac:dyDescent="0.2">
      <c r="A1" s="31"/>
      <c r="B1" s="32" t="s">
        <v>78</v>
      </c>
      <c r="C1" s="33" t="s">
        <v>79</v>
      </c>
      <c r="D1" s="33" t="s">
        <v>80</v>
      </c>
      <c r="E1" s="32" t="s">
        <v>81</v>
      </c>
      <c r="F1" s="32" t="s">
        <v>82</v>
      </c>
      <c r="G1" s="32" t="s">
        <v>83</v>
      </c>
      <c r="H1" s="32" t="s">
        <v>84</v>
      </c>
      <c r="I1" s="32" t="s">
        <v>85</v>
      </c>
      <c r="J1" s="33" t="s">
        <v>86</v>
      </c>
      <c r="K1" s="33" t="s">
        <v>87</v>
      </c>
      <c r="L1" s="34"/>
    </row>
    <row r="2" spans="1:12" ht="12.75" x14ac:dyDescent="0.2">
      <c r="A2" s="35" t="s">
        <v>88</v>
      </c>
      <c r="B2" s="36">
        <f>SUM(B4:B13)</f>
        <v>1500</v>
      </c>
      <c r="C2" s="37">
        <f ca="1">IF(ISNA(VLOOKUP(1,Calculations!P5:Q34, 2, FALSE)),"No Payback",VLOOKUP(1,Calculations!P5:Q34, 2, FALSE))</f>
        <v>4</v>
      </c>
      <c r="D2" s="38">
        <f t="shared" ref="D2:K2" ca="1" si="0">SUM(D4:D13)</f>
        <v>14590365.178614799</v>
      </c>
      <c r="E2" s="36">
        <f t="shared" ca="1" si="0"/>
        <v>13140000</v>
      </c>
      <c r="F2" s="36">
        <f t="shared" ca="1" si="0"/>
        <v>1314000</v>
      </c>
      <c r="G2" s="36">
        <f t="shared" ca="1" si="0"/>
        <v>657000</v>
      </c>
      <c r="H2" s="36">
        <f t="shared" ca="1" si="0"/>
        <v>1353420</v>
      </c>
      <c r="I2" s="36">
        <f t="shared" ca="1" si="0"/>
        <v>676710</v>
      </c>
      <c r="J2" s="38">
        <f t="shared" ca="1" si="0"/>
        <v>1576800</v>
      </c>
      <c r="K2" s="38">
        <f t="shared" ca="1" si="0"/>
        <v>788400</v>
      </c>
      <c r="L2" s="39"/>
    </row>
    <row r="3" spans="1:12" ht="12.75" x14ac:dyDescent="0.2">
      <c r="A3" s="40"/>
      <c r="B3" s="41"/>
      <c r="C3" s="42"/>
      <c r="E3" s="41"/>
      <c r="F3" s="41"/>
      <c r="G3" s="41"/>
      <c r="L3" s="39"/>
    </row>
    <row r="4" spans="1:12" ht="25.5" x14ac:dyDescent="0.2">
      <c r="A4" s="35" t="str">
        <f>CONCATENATE(Input!A14,": ",Input!E14," ",Input!C14," with ",Input!E29," ",Input!C29)</f>
        <v>Replacement One: 1000 Street Light - Mercury Vapor with 1000 LED</v>
      </c>
      <c r="B4" s="36">
        <f>Input!E14</f>
        <v>1000</v>
      </c>
      <c r="C4" s="37">
        <f ca="1">IF(ISNA(VLOOKUP(1, Calculations!$Z$48:$AA$77, 2, FALSE)),"No Payback",VLOOKUP(1, Calculations!$Z$48:$AA$77, 2, FALSE))</f>
        <v>7</v>
      </c>
      <c r="D4" s="43">
        <f ca="1">SUM(INDIRECT(Formulas!G3))</f>
        <v>8675352.2683655564</v>
      </c>
      <c r="E4" s="36">
        <f t="shared" ref="E4:E13" ca="1" si="1">(F4-G4)*20</f>
        <v>2190000</v>
      </c>
      <c r="F4" s="36">
        <f ca="1">INDIRECT(Formulas!H3)</f>
        <v>438000</v>
      </c>
      <c r="G4" s="36">
        <f ca="1">INDIRECT(Formulas!I3)</f>
        <v>328500</v>
      </c>
      <c r="H4" s="36">
        <f ca="1">INDIRECT(Formulas!J3)</f>
        <v>451140</v>
      </c>
      <c r="I4" s="36">
        <f ca="1">INDIRECT(Formulas!K3)</f>
        <v>338355</v>
      </c>
      <c r="J4" s="38">
        <f ca="1">F4*Input!$C$3</f>
        <v>525600</v>
      </c>
      <c r="K4" s="38">
        <f ca="1">G4*Input!$C$3</f>
        <v>394200</v>
      </c>
      <c r="L4" s="39"/>
    </row>
    <row r="5" spans="1:12" ht="25.5" x14ac:dyDescent="0.2">
      <c r="A5" s="35" t="str">
        <f>CONCATENATE(Input!A15,": ",Input!E15," ",Input!C15," with ",Input!E30," ",Input!C30)</f>
        <v>Replacement Two: 500 Street Light - High Pressure Sodium with 500 LED</v>
      </c>
      <c r="B5" s="36">
        <f>Input!E15</f>
        <v>500</v>
      </c>
      <c r="C5" s="37">
        <f ca="1">IF(ISNA(VLOOKUP(1,Calculations!$Z$88:$AA$117, 2, FALSE)),"No Payback",VLOOKUP(1,Calculations!$Z$88:$AA$117, 2, FALSE))</f>
        <v>3</v>
      </c>
      <c r="D5" s="43">
        <f ca="1">SUM(INDIRECT(Formulas!G4))</f>
        <v>5915012.9102492426</v>
      </c>
      <c r="E5" s="36">
        <f t="shared" ca="1" si="1"/>
        <v>10950000</v>
      </c>
      <c r="F5" s="36">
        <f ca="1">INDIRECT(Formulas!H4)</f>
        <v>876000</v>
      </c>
      <c r="G5" s="36">
        <f ca="1">INDIRECT(Formulas!I4)</f>
        <v>328500</v>
      </c>
      <c r="H5" s="36">
        <f ca="1">INDIRECT(Formulas!J4)</f>
        <v>902280</v>
      </c>
      <c r="I5" s="36">
        <f ca="1">INDIRECT(Formulas!K4)</f>
        <v>338355</v>
      </c>
      <c r="J5" s="38">
        <f ca="1">F5*Input!$C$3</f>
        <v>1051200</v>
      </c>
      <c r="K5" s="38">
        <f ca="1">G5*Input!$C$3</f>
        <v>394200</v>
      </c>
      <c r="L5" s="39"/>
    </row>
    <row r="6" spans="1:12" ht="12.75" x14ac:dyDescent="0.2">
      <c r="A6" s="35" t="str">
        <f>CONCATENATE(Input!A16,": ",Input!E16," ",Input!C16," with ",Input!E31," ",Input!C31)</f>
        <v xml:space="preserve">Replacement Three:   with  </v>
      </c>
      <c r="B6" s="36">
        <f>Input!E16</f>
        <v>0</v>
      </c>
      <c r="C6" s="37">
        <f ca="1">IF(ISNA(VLOOKUP(1,Calculations!$Z$128:$AA$157, 2, FALSE)),"No Payback",VLOOKUP(1,Calculations!$Z$128:$AA$157, 2, FALSE))</f>
        <v>1</v>
      </c>
      <c r="D6" s="43">
        <f ca="1">SUM(INDIRECT(Formulas!G5))</f>
        <v>0</v>
      </c>
      <c r="E6" s="36">
        <f t="shared" ca="1" si="1"/>
        <v>0</v>
      </c>
      <c r="F6" s="36">
        <f ca="1">INDIRECT(Formulas!H5)</f>
        <v>0</v>
      </c>
      <c r="G6" s="36">
        <f ca="1">INDIRECT(Formulas!I5)</f>
        <v>0</v>
      </c>
      <c r="H6" s="36">
        <f ca="1">INDIRECT(Formulas!J5)</f>
        <v>0</v>
      </c>
      <c r="I6" s="36">
        <f ca="1">INDIRECT(Formulas!K5)</f>
        <v>0</v>
      </c>
      <c r="J6" s="38">
        <f ca="1">F6*Input!$C$3</f>
        <v>0</v>
      </c>
      <c r="K6" s="38">
        <f ca="1">G6*Input!$C$3</f>
        <v>0</v>
      </c>
      <c r="L6" s="39"/>
    </row>
    <row r="7" spans="1:12" ht="12.75" x14ac:dyDescent="0.2">
      <c r="A7" s="35" t="str">
        <f>CONCATENATE(Input!A17,": ",Input!E17," ",Input!C17," with ",Input!E32," ",Input!C32)</f>
        <v xml:space="preserve">Replacement Four:   with  </v>
      </c>
      <c r="B7" s="36">
        <f>Input!E17</f>
        <v>0</v>
      </c>
      <c r="C7" s="37">
        <f ca="1">IF(ISNA(VLOOKUP(1,Calculations!$Z$168:$AA$197, 2, FALSE)),"No Payback",VLOOKUP(1,Calculations!$Z$168:$AA$197, 2, FALSE))</f>
        <v>1</v>
      </c>
      <c r="D7" s="43">
        <f ca="1">SUM(INDIRECT(Formulas!G6))</f>
        <v>0</v>
      </c>
      <c r="E7" s="36">
        <f t="shared" ca="1" si="1"/>
        <v>0</v>
      </c>
      <c r="F7" s="36">
        <f ca="1">INDIRECT(Formulas!H6)</f>
        <v>0</v>
      </c>
      <c r="G7" s="36">
        <f ca="1">INDIRECT(Formulas!I6)</f>
        <v>0</v>
      </c>
      <c r="H7" s="36">
        <f ca="1">INDIRECT(Formulas!J6)</f>
        <v>0</v>
      </c>
      <c r="I7" s="36">
        <f ca="1">INDIRECT(Formulas!K6)</f>
        <v>0</v>
      </c>
      <c r="J7" s="38">
        <f ca="1">F7*Input!$C$3</f>
        <v>0</v>
      </c>
      <c r="K7" s="38">
        <f ca="1">G7*Input!$C$3</f>
        <v>0</v>
      </c>
      <c r="L7" s="39"/>
    </row>
    <row r="8" spans="1:12" ht="12.75" x14ac:dyDescent="0.2">
      <c r="A8" s="35" t="str">
        <f>CONCATENATE(Input!A18,": ",Input!E18," ",Input!C18," with ",Input!E33," ",Input!C33)</f>
        <v xml:space="preserve">Replacement Five :   with  </v>
      </c>
      <c r="B8" s="36">
        <f>Input!E18</f>
        <v>0</v>
      </c>
      <c r="C8" s="37">
        <f ca="1">IF(ISNA(VLOOKUP(1,Calculations!$Z$208:$AA$237, 2, FALSE)),"No Payback",VLOOKUP(1,Calculations!$Z$208:$AA$237, 2, FALSE))</f>
        <v>1</v>
      </c>
      <c r="D8" s="43">
        <f ca="1">SUM(INDIRECT(Formulas!G7))</f>
        <v>0</v>
      </c>
      <c r="E8" s="36">
        <f t="shared" ca="1" si="1"/>
        <v>0</v>
      </c>
      <c r="F8" s="36">
        <f ca="1">INDIRECT(Formulas!H7)</f>
        <v>0</v>
      </c>
      <c r="G8" s="36">
        <f ca="1">INDIRECT(Formulas!I7)</f>
        <v>0</v>
      </c>
      <c r="H8" s="36">
        <f ca="1">INDIRECT(Formulas!J7)</f>
        <v>0</v>
      </c>
      <c r="I8" s="36">
        <f ca="1">INDIRECT(Formulas!K7)</f>
        <v>0</v>
      </c>
      <c r="J8" s="38">
        <f ca="1">F8*Input!$C$3</f>
        <v>0</v>
      </c>
      <c r="K8" s="38">
        <f ca="1">G8*Input!$C$3</f>
        <v>0</v>
      </c>
      <c r="L8" s="39"/>
    </row>
    <row r="9" spans="1:12" ht="12.75" x14ac:dyDescent="0.2">
      <c r="A9" s="35" t="str">
        <f>CONCATENATE(Input!A19,": ",Input!E19," ",Input!C19," with ",Input!E34," ",Input!C34)</f>
        <v xml:space="preserve">Replacement Six:   with  </v>
      </c>
      <c r="B9" s="36">
        <f>Input!E19</f>
        <v>0</v>
      </c>
      <c r="C9" s="37">
        <f ca="1">IF(ISNA(VLOOKUP(1,Calculations!$Z$248:$AA$277, 2, FALSE)),"No Payback",VLOOKUP(1,Calculations!$Z$248:$AA$277, 2, FALSE))</f>
        <v>1</v>
      </c>
      <c r="D9" s="43">
        <f ca="1">SUM(INDIRECT(Formulas!G8))</f>
        <v>0</v>
      </c>
      <c r="E9" s="36">
        <f t="shared" ca="1" si="1"/>
        <v>0</v>
      </c>
      <c r="F9" s="36">
        <f ca="1">INDIRECT(Formulas!H8)</f>
        <v>0</v>
      </c>
      <c r="G9" s="36">
        <f ca="1">INDIRECT(Formulas!I8)</f>
        <v>0</v>
      </c>
      <c r="H9" s="36">
        <f ca="1">INDIRECT(Formulas!J8)</f>
        <v>0</v>
      </c>
      <c r="I9" s="36">
        <f ca="1">INDIRECT(Formulas!K8)</f>
        <v>0</v>
      </c>
      <c r="J9" s="38">
        <f ca="1">F9*Input!$C$3</f>
        <v>0</v>
      </c>
      <c r="K9" s="38">
        <f ca="1">G9*Input!$C$3</f>
        <v>0</v>
      </c>
      <c r="L9" s="39"/>
    </row>
    <row r="10" spans="1:12" ht="12.75" x14ac:dyDescent="0.2">
      <c r="A10" s="35" t="str">
        <f>CONCATENATE(Input!A20,": ",Input!E20," ",Input!C20," with ",Input!E35," ",Input!C35)</f>
        <v xml:space="preserve">Replacement Seven:   with  </v>
      </c>
      <c r="B10" s="36">
        <f>Input!E20</f>
        <v>0</v>
      </c>
      <c r="C10" s="37">
        <f ca="1">IF(ISNA(VLOOKUP(1,Calculations!$Z$288:$AA$317, 2, FALSE)),"No Payback",VLOOKUP(1,Calculations!$Z$288:$AA$317, 2, FALSE))</f>
        <v>1</v>
      </c>
      <c r="D10" s="43">
        <f ca="1">SUM(INDIRECT(Formulas!G9))</f>
        <v>0</v>
      </c>
      <c r="E10" s="36">
        <f t="shared" ca="1" si="1"/>
        <v>0</v>
      </c>
      <c r="F10" s="36">
        <f ca="1">INDIRECT(Formulas!H9)</f>
        <v>0</v>
      </c>
      <c r="G10" s="36">
        <f ca="1">INDIRECT(Formulas!I9)</f>
        <v>0</v>
      </c>
      <c r="H10" s="36">
        <f ca="1">INDIRECT(Formulas!J9)</f>
        <v>0</v>
      </c>
      <c r="I10" s="36">
        <f ca="1">INDIRECT(Formulas!K9)</f>
        <v>0</v>
      </c>
      <c r="J10" s="38">
        <f ca="1">F10*Input!$C$3</f>
        <v>0</v>
      </c>
      <c r="K10" s="38">
        <f ca="1">G10*Input!$C$3</f>
        <v>0</v>
      </c>
      <c r="L10" s="39"/>
    </row>
    <row r="11" spans="1:12" ht="12.75" x14ac:dyDescent="0.2">
      <c r="A11" s="35" t="str">
        <f>CONCATENATE(Input!A21,": ",Input!E21," ",Input!C21," with ",Input!E36," ",Input!C36)</f>
        <v xml:space="preserve">Replacement Eight:   with  </v>
      </c>
      <c r="B11" s="36">
        <f>Input!E21</f>
        <v>0</v>
      </c>
      <c r="C11" s="37">
        <f ca="1">IF(ISNA(VLOOKUP(1,Calculations!$Z$328:$AA$357, 2, FALSE)),"No Payback",VLOOKUP(1,Calculations!$Z$328:$AA$357, 2, FALSE))</f>
        <v>1</v>
      </c>
      <c r="D11" s="43">
        <f ca="1">SUM(INDIRECT(Formulas!G10))</f>
        <v>0</v>
      </c>
      <c r="E11" s="36">
        <f t="shared" ca="1" si="1"/>
        <v>0</v>
      </c>
      <c r="F11" s="36">
        <f ca="1">INDIRECT(Formulas!H10)</f>
        <v>0</v>
      </c>
      <c r="G11" s="36">
        <f ca="1">INDIRECT(Formulas!I10)</f>
        <v>0</v>
      </c>
      <c r="H11" s="36">
        <f ca="1">INDIRECT(Formulas!J10)</f>
        <v>0</v>
      </c>
      <c r="I11" s="36">
        <f ca="1">INDIRECT(Formulas!K10)</f>
        <v>0</v>
      </c>
      <c r="J11" s="38">
        <f ca="1">F11*Input!$C$3</f>
        <v>0</v>
      </c>
      <c r="K11" s="38">
        <f ca="1">G11*Input!$C$3</f>
        <v>0</v>
      </c>
      <c r="L11" s="39"/>
    </row>
    <row r="12" spans="1:12" ht="12.75" x14ac:dyDescent="0.2">
      <c r="A12" s="35" t="str">
        <f>CONCATENATE(Input!A22,": ",Input!E22," ",Input!C22," with ",Input!E37," ",Input!C37)</f>
        <v xml:space="preserve">Replacement Nine:   with  </v>
      </c>
      <c r="B12" s="36">
        <f>Input!E22</f>
        <v>0</v>
      </c>
      <c r="C12" s="37">
        <f ca="1">IF(ISNA(VLOOKUP(1,Calculations!$Z$368:$AA$397, 2, FALSE)),"No Payback",VLOOKUP(1,Calculations!$Z$368:$AA$397, 2, FALSE))</f>
        <v>1</v>
      </c>
      <c r="D12" s="43">
        <f ca="1">SUM(INDIRECT(Formulas!G11))</f>
        <v>0</v>
      </c>
      <c r="E12" s="36">
        <f t="shared" ca="1" si="1"/>
        <v>0</v>
      </c>
      <c r="F12" s="36">
        <f ca="1">INDIRECT(Formulas!H11)</f>
        <v>0</v>
      </c>
      <c r="G12" s="36">
        <f ca="1">INDIRECT(Formulas!I11)</f>
        <v>0</v>
      </c>
      <c r="H12" s="36">
        <f ca="1">INDIRECT(Formulas!J11)</f>
        <v>0</v>
      </c>
      <c r="I12" s="36">
        <f ca="1">INDIRECT(Formulas!K11)</f>
        <v>0</v>
      </c>
      <c r="J12" s="38">
        <f ca="1">F12*Input!$C$3</f>
        <v>0</v>
      </c>
      <c r="K12" s="38">
        <f ca="1">G12*Input!$C$3</f>
        <v>0</v>
      </c>
      <c r="L12" s="39"/>
    </row>
    <row r="13" spans="1:12" ht="12.75" x14ac:dyDescent="0.2">
      <c r="A13" s="35" t="str">
        <f>CONCATENATE(Input!A23,": ",Input!E23," ",Input!C23," with ",Input!E38," ",Input!C38)</f>
        <v xml:space="preserve">Replacement Ten:   with  </v>
      </c>
      <c r="B13" s="36">
        <f>Input!E23</f>
        <v>0</v>
      </c>
      <c r="C13" s="37">
        <f ca="1">IF(ISNA(VLOOKUP(1,Calculations!$Z$408:$AA$437, 2, FALSE)),"No Payback",VLOOKUP(1,Calculations!$Z$408:$AA$437, 2, FALSE))</f>
        <v>1</v>
      </c>
      <c r="D13" s="43">
        <f ca="1">SUM(INDIRECT(Formulas!G12))</f>
        <v>0</v>
      </c>
      <c r="E13" s="36">
        <f t="shared" ca="1" si="1"/>
        <v>0</v>
      </c>
      <c r="F13" s="36">
        <f ca="1">INDIRECT(Formulas!H12)</f>
        <v>0</v>
      </c>
      <c r="G13" s="36">
        <f ca="1">INDIRECT(Formulas!I12)</f>
        <v>0</v>
      </c>
      <c r="H13" s="36">
        <f ca="1">INDIRECT(Formulas!J12)</f>
        <v>0</v>
      </c>
      <c r="I13" s="36">
        <f ca="1">INDIRECT(Formulas!K12)</f>
        <v>0</v>
      </c>
      <c r="J13" s="38">
        <f ca="1">F13*Input!$C$3</f>
        <v>0</v>
      </c>
      <c r="K13" s="38">
        <f ca="1">G13*Input!$C$3</f>
        <v>0</v>
      </c>
      <c r="L13" s="39"/>
    </row>
    <row r="14" spans="1:12" ht="12.75" x14ac:dyDescent="0.2">
      <c r="A14" s="24"/>
      <c r="B14" s="41"/>
      <c r="C14" s="42"/>
      <c r="E14" s="41"/>
      <c r="F14" s="41"/>
      <c r="G14" s="41"/>
      <c r="L14" s="39"/>
    </row>
    <row r="15" spans="1:12" ht="12.75" x14ac:dyDescent="0.2">
      <c r="A15" s="40"/>
      <c r="B15" s="41"/>
      <c r="C15" s="42"/>
      <c r="E15" s="41"/>
      <c r="F15" s="41"/>
      <c r="G15" s="41"/>
      <c r="L15" s="39"/>
    </row>
    <row r="16" spans="1:12" ht="12.75" x14ac:dyDescent="0.2">
      <c r="A16" s="40"/>
      <c r="B16" s="41"/>
      <c r="C16" s="42"/>
      <c r="E16" s="41"/>
      <c r="F16" s="41"/>
      <c r="G16" s="41"/>
      <c r="L16" s="39"/>
    </row>
    <row r="17" spans="1:12" ht="12.75" x14ac:dyDescent="0.2">
      <c r="A17" s="40"/>
      <c r="B17" s="41"/>
      <c r="C17" s="42"/>
      <c r="E17" s="41"/>
      <c r="F17" s="41"/>
      <c r="G17" s="41"/>
      <c r="L17" s="39"/>
    </row>
    <row r="18" spans="1:12" ht="12.75" x14ac:dyDescent="0.2">
      <c r="A18" s="40"/>
      <c r="B18" s="41"/>
      <c r="C18" s="42"/>
      <c r="E18" s="41"/>
      <c r="F18" s="41"/>
      <c r="G18" s="41"/>
      <c r="L18" s="39"/>
    </row>
    <row r="19" spans="1:12" ht="12.75" x14ac:dyDescent="0.2">
      <c r="A19" s="40"/>
      <c r="B19" s="41"/>
      <c r="C19" s="42"/>
      <c r="E19" s="41"/>
      <c r="F19" s="41"/>
      <c r="G19" s="41"/>
      <c r="L19" s="39"/>
    </row>
    <row r="20" spans="1:12" ht="12.75" x14ac:dyDescent="0.2">
      <c r="A20" s="40"/>
      <c r="B20" s="41"/>
      <c r="C20" s="42"/>
      <c r="E20" s="41"/>
      <c r="F20" s="41"/>
      <c r="G20" s="41"/>
      <c r="L20" s="39"/>
    </row>
    <row r="21" spans="1:12" ht="12.75" x14ac:dyDescent="0.2">
      <c r="A21" s="40"/>
      <c r="B21" s="41"/>
      <c r="C21" s="42"/>
      <c r="E21" s="41"/>
      <c r="F21" s="41"/>
      <c r="G21" s="41"/>
      <c r="L21" s="39"/>
    </row>
    <row r="22" spans="1:12" ht="12.75" x14ac:dyDescent="0.2">
      <c r="A22" s="40"/>
      <c r="B22" s="41"/>
      <c r="C22" s="42"/>
      <c r="E22" s="41"/>
      <c r="F22" s="41"/>
      <c r="G22" s="41"/>
      <c r="L22" s="39"/>
    </row>
    <row r="23" spans="1:12" ht="12.75" x14ac:dyDescent="0.2">
      <c r="A23" s="40"/>
      <c r="B23" s="41"/>
      <c r="C23" s="42"/>
      <c r="E23" s="41"/>
      <c r="F23" s="41"/>
      <c r="G23" s="41"/>
      <c r="L23" s="39"/>
    </row>
    <row r="24" spans="1:12" ht="12.75" x14ac:dyDescent="0.2">
      <c r="A24" s="40"/>
      <c r="B24" s="41"/>
      <c r="C24" s="42"/>
      <c r="E24" s="41"/>
      <c r="F24" s="41"/>
      <c r="G24" s="41"/>
      <c r="L24" s="39"/>
    </row>
    <row r="25" spans="1:12" ht="12.75" x14ac:dyDescent="0.2">
      <c r="A25" s="40"/>
      <c r="B25" s="41"/>
      <c r="C25" s="42"/>
      <c r="E25" s="41"/>
      <c r="F25" s="41"/>
      <c r="G25" s="41"/>
      <c r="L25" s="39"/>
    </row>
    <row r="26" spans="1:12" ht="12.75" x14ac:dyDescent="0.2">
      <c r="A26" s="40"/>
      <c r="B26" s="41"/>
      <c r="C26" s="42"/>
      <c r="E26" s="41"/>
      <c r="F26" s="41"/>
      <c r="G26" s="41"/>
      <c r="L26" s="39"/>
    </row>
    <row r="27" spans="1:12" ht="12.75" x14ac:dyDescent="0.2">
      <c r="A27" s="40"/>
      <c r="B27" s="41"/>
      <c r="C27" s="42"/>
      <c r="E27" s="41"/>
      <c r="F27" s="41"/>
      <c r="G27" s="41"/>
      <c r="L27" s="39"/>
    </row>
    <row r="28" spans="1:12" ht="12.75" x14ac:dyDescent="0.2">
      <c r="A28" s="40"/>
      <c r="B28" s="41"/>
      <c r="C28" s="42"/>
      <c r="E28" s="41"/>
      <c r="F28" s="41"/>
      <c r="G28" s="41"/>
      <c r="L28" s="39"/>
    </row>
    <row r="29" spans="1:12" ht="12.75" x14ac:dyDescent="0.2">
      <c r="A29" s="40"/>
      <c r="B29" s="41"/>
      <c r="C29" s="42"/>
      <c r="E29" s="41"/>
      <c r="F29" s="41"/>
      <c r="G29" s="41"/>
      <c r="L29" s="39"/>
    </row>
    <row r="30" spans="1:12" ht="12.75" x14ac:dyDescent="0.2">
      <c r="A30" s="40"/>
      <c r="B30" s="41"/>
      <c r="C30" s="42"/>
      <c r="E30" s="41"/>
      <c r="F30" s="41"/>
      <c r="G30" s="41"/>
      <c r="L30" s="39"/>
    </row>
    <row r="31" spans="1:12" ht="12.75" x14ac:dyDescent="0.2">
      <c r="A31" s="40"/>
      <c r="B31" s="41"/>
      <c r="C31" s="42"/>
      <c r="E31" s="41"/>
      <c r="F31" s="41"/>
      <c r="G31" s="41"/>
      <c r="L31" s="39"/>
    </row>
    <row r="32" spans="1:12" ht="12.75" x14ac:dyDescent="0.2">
      <c r="A32" s="40"/>
      <c r="B32" s="41"/>
      <c r="C32" s="42"/>
      <c r="E32" s="41"/>
      <c r="F32" s="41"/>
      <c r="G32" s="41"/>
      <c r="L32" s="39"/>
    </row>
    <row r="33" spans="1:12" ht="12.75" x14ac:dyDescent="0.2">
      <c r="A33" s="40"/>
      <c r="B33" s="41"/>
      <c r="C33" s="42"/>
      <c r="E33" s="41"/>
      <c r="F33" s="41"/>
      <c r="G33" s="41"/>
      <c r="L33" s="39"/>
    </row>
    <row r="34" spans="1:12" ht="12.75" x14ac:dyDescent="0.2">
      <c r="A34" s="40"/>
      <c r="B34" s="41"/>
      <c r="C34" s="42"/>
      <c r="E34" s="41"/>
      <c r="F34" s="41"/>
      <c r="G34" s="41"/>
      <c r="L34" s="39"/>
    </row>
    <row r="35" spans="1:12" ht="12.75" x14ac:dyDescent="0.2">
      <c r="A35" s="40"/>
      <c r="B35" s="41"/>
      <c r="C35" s="42"/>
      <c r="E35" s="41"/>
      <c r="F35" s="41"/>
      <c r="G35" s="41"/>
      <c r="L35" s="39"/>
    </row>
    <row r="36" spans="1:12" ht="12.75" x14ac:dyDescent="0.2">
      <c r="A36" s="40"/>
      <c r="B36" s="41"/>
      <c r="C36" s="42"/>
      <c r="E36" s="41"/>
      <c r="F36" s="41"/>
      <c r="G36" s="41"/>
      <c r="L36" s="39"/>
    </row>
    <row r="37" spans="1:12" ht="12.75" x14ac:dyDescent="0.2">
      <c r="A37" s="40"/>
      <c r="B37" s="41"/>
      <c r="C37" s="42"/>
      <c r="E37" s="41"/>
      <c r="F37" s="41"/>
      <c r="G37" s="41"/>
      <c r="L37" s="39"/>
    </row>
    <row r="38" spans="1:12" ht="12.75" x14ac:dyDescent="0.2">
      <c r="A38" s="40"/>
      <c r="B38" s="41"/>
      <c r="C38" s="42"/>
      <c r="E38" s="41"/>
      <c r="F38" s="41"/>
      <c r="G38" s="41"/>
      <c r="L38" s="39"/>
    </row>
    <row r="39" spans="1:12" ht="12.75" x14ac:dyDescent="0.2">
      <c r="A39" s="40"/>
      <c r="B39" s="41"/>
      <c r="C39" s="42"/>
      <c r="E39" s="41"/>
      <c r="F39" s="41"/>
      <c r="G39" s="41"/>
      <c r="L39" s="39"/>
    </row>
    <row r="40" spans="1:12" ht="12.75" x14ac:dyDescent="0.2">
      <c r="A40" s="40"/>
      <c r="B40" s="41"/>
      <c r="C40" s="42"/>
      <c r="E40" s="41"/>
      <c r="F40" s="41"/>
      <c r="G40" s="41"/>
      <c r="L40" s="39"/>
    </row>
    <row r="41" spans="1:12" ht="12.75" x14ac:dyDescent="0.2">
      <c r="A41" s="40"/>
      <c r="B41" s="41"/>
      <c r="C41" s="42"/>
      <c r="E41" s="41"/>
      <c r="F41" s="41"/>
      <c r="G41" s="41"/>
      <c r="L41" s="39"/>
    </row>
    <row r="42" spans="1:12" ht="12.75" x14ac:dyDescent="0.2">
      <c r="A42" s="40"/>
      <c r="B42" s="41"/>
      <c r="C42" s="42"/>
      <c r="E42" s="41"/>
      <c r="F42" s="41"/>
      <c r="G42" s="41"/>
      <c r="L42" s="39"/>
    </row>
    <row r="43" spans="1:12" ht="12.75" x14ac:dyDescent="0.2">
      <c r="A43" s="40"/>
      <c r="B43" s="41"/>
      <c r="C43" s="42"/>
      <c r="E43" s="41"/>
      <c r="F43" s="41"/>
      <c r="G43" s="41"/>
      <c r="L43" s="39"/>
    </row>
    <row r="44" spans="1:12" ht="12.75" x14ac:dyDescent="0.2">
      <c r="A44" s="40"/>
      <c r="B44" s="41"/>
      <c r="C44" s="42"/>
      <c r="E44" s="41"/>
      <c r="F44" s="41"/>
      <c r="G44" s="41"/>
      <c r="L44" s="39"/>
    </row>
    <row r="45" spans="1:12" ht="12.75" x14ac:dyDescent="0.2">
      <c r="A45" s="40"/>
      <c r="B45" s="41"/>
      <c r="C45" s="42"/>
      <c r="E45" s="41"/>
      <c r="F45" s="41"/>
      <c r="G45" s="41"/>
      <c r="L45" s="39"/>
    </row>
    <row r="46" spans="1:12" ht="12.75" x14ac:dyDescent="0.2">
      <c r="A46" s="40"/>
      <c r="B46" s="41"/>
      <c r="C46" s="42"/>
      <c r="E46" s="41"/>
      <c r="F46" s="41"/>
      <c r="G46" s="41"/>
      <c r="L46" s="39"/>
    </row>
    <row r="47" spans="1:12" ht="12.75" x14ac:dyDescent="0.2">
      <c r="A47" s="40"/>
      <c r="B47" s="41"/>
      <c r="C47" s="42"/>
      <c r="E47" s="41"/>
      <c r="F47" s="41"/>
      <c r="G47" s="41"/>
      <c r="L47" s="39"/>
    </row>
    <row r="48" spans="1:12" ht="12.75" x14ac:dyDescent="0.2">
      <c r="A48" s="40"/>
      <c r="B48" s="41"/>
      <c r="C48" s="42"/>
      <c r="E48" s="41"/>
      <c r="F48" s="41"/>
      <c r="G48" s="41"/>
      <c r="L48" s="39"/>
    </row>
    <row r="49" spans="1:12" ht="12.75" x14ac:dyDescent="0.2">
      <c r="A49" s="40"/>
      <c r="B49" s="41"/>
      <c r="C49" s="42"/>
      <c r="E49" s="41"/>
      <c r="F49" s="41"/>
      <c r="G49" s="41"/>
      <c r="L49" s="39"/>
    </row>
    <row r="50" spans="1:12" ht="12.75" x14ac:dyDescent="0.2">
      <c r="A50" s="40"/>
      <c r="B50" s="41"/>
      <c r="C50" s="42"/>
      <c r="E50" s="41"/>
      <c r="F50" s="41"/>
      <c r="G50" s="41"/>
      <c r="L50" s="39"/>
    </row>
    <row r="51" spans="1:12" ht="12.75" x14ac:dyDescent="0.2">
      <c r="A51" s="40"/>
      <c r="B51" s="41"/>
      <c r="C51" s="42"/>
      <c r="E51" s="41"/>
      <c r="F51" s="41"/>
      <c r="G51" s="41"/>
      <c r="L51" s="39"/>
    </row>
    <row r="52" spans="1:12" ht="12.75" x14ac:dyDescent="0.2">
      <c r="A52" s="40"/>
      <c r="B52" s="41"/>
      <c r="C52" s="42"/>
      <c r="E52" s="41"/>
      <c r="F52" s="41"/>
      <c r="G52" s="41"/>
      <c r="L52" s="39"/>
    </row>
    <row r="53" spans="1:12" ht="12.75" x14ac:dyDescent="0.2">
      <c r="A53" s="40"/>
      <c r="B53" s="41"/>
      <c r="C53" s="42"/>
      <c r="E53" s="41"/>
      <c r="F53" s="41"/>
      <c r="G53" s="41"/>
      <c r="L53" s="39"/>
    </row>
    <row r="54" spans="1:12" ht="12.75" x14ac:dyDescent="0.2">
      <c r="A54" s="40"/>
      <c r="B54" s="41"/>
      <c r="C54" s="42"/>
      <c r="E54" s="41"/>
      <c r="F54" s="41"/>
      <c r="G54" s="41"/>
      <c r="L54" s="39"/>
    </row>
    <row r="55" spans="1:12" ht="12.75" x14ac:dyDescent="0.2">
      <c r="A55" s="40"/>
      <c r="B55" s="41"/>
      <c r="C55" s="42"/>
      <c r="E55" s="41"/>
      <c r="F55" s="41"/>
      <c r="G55" s="41"/>
      <c r="L55" s="39"/>
    </row>
    <row r="56" spans="1:12" ht="12.75" x14ac:dyDescent="0.2">
      <c r="A56" s="40"/>
      <c r="B56" s="41"/>
      <c r="C56" s="42"/>
      <c r="E56" s="41"/>
      <c r="F56" s="41"/>
      <c r="G56" s="41"/>
      <c r="L56" s="39"/>
    </row>
    <row r="57" spans="1:12" ht="12.75" x14ac:dyDescent="0.2">
      <c r="A57" s="40"/>
      <c r="B57" s="41"/>
      <c r="C57" s="42"/>
      <c r="E57" s="41"/>
      <c r="F57" s="41"/>
      <c r="G57" s="41"/>
      <c r="L57" s="39"/>
    </row>
    <row r="58" spans="1:12" ht="12.75" x14ac:dyDescent="0.2">
      <c r="A58" s="40"/>
      <c r="B58" s="41"/>
      <c r="C58" s="42"/>
      <c r="E58" s="41"/>
      <c r="F58" s="41"/>
      <c r="G58" s="41"/>
      <c r="L58" s="39"/>
    </row>
    <row r="59" spans="1:12" ht="12.75" x14ac:dyDescent="0.2">
      <c r="A59" s="40"/>
      <c r="B59" s="41"/>
      <c r="C59" s="42"/>
      <c r="E59" s="41"/>
      <c r="F59" s="41"/>
      <c r="G59" s="41"/>
      <c r="L59" s="39"/>
    </row>
    <row r="60" spans="1:12" ht="12.75" x14ac:dyDescent="0.2">
      <c r="A60" s="40"/>
      <c r="B60" s="41"/>
      <c r="C60" s="42"/>
      <c r="E60" s="41"/>
      <c r="F60" s="41"/>
      <c r="G60" s="41"/>
      <c r="L60" s="39"/>
    </row>
    <row r="61" spans="1:12" ht="12.75" x14ac:dyDescent="0.2">
      <c r="A61" s="40"/>
      <c r="B61" s="41"/>
      <c r="C61" s="42"/>
      <c r="E61" s="41"/>
      <c r="F61" s="41"/>
      <c r="G61" s="41"/>
      <c r="L61" s="39"/>
    </row>
    <row r="62" spans="1:12" ht="12.75" x14ac:dyDescent="0.2">
      <c r="A62" s="40"/>
      <c r="B62" s="41"/>
      <c r="C62" s="42"/>
      <c r="E62" s="41"/>
      <c r="F62" s="41"/>
      <c r="G62" s="41"/>
      <c r="L62" s="39"/>
    </row>
    <row r="63" spans="1:12" ht="12.75" x14ac:dyDescent="0.2">
      <c r="A63" s="40"/>
      <c r="B63" s="41"/>
      <c r="C63" s="42"/>
      <c r="E63" s="41"/>
      <c r="F63" s="41"/>
      <c r="G63" s="41"/>
      <c r="L63" s="39"/>
    </row>
    <row r="64" spans="1:12" ht="12.75" x14ac:dyDescent="0.2">
      <c r="A64" s="40"/>
      <c r="B64" s="41"/>
      <c r="C64" s="42"/>
      <c r="E64" s="41"/>
      <c r="F64" s="41"/>
      <c r="G64" s="41"/>
      <c r="L64" s="39"/>
    </row>
    <row r="65" spans="1:12" ht="12.75" x14ac:dyDescent="0.2">
      <c r="A65" s="40"/>
      <c r="B65" s="41"/>
      <c r="C65" s="42"/>
      <c r="E65" s="41"/>
      <c r="F65" s="41"/>
      <c r="G65" s="41"/>
      <c r="L65" s="39"/>
    </row>
    <row r="66" spans="1:12" ht="12.75" x14ac:dyDescent="0.2">
      <c r="A66" s="40"/>
      <c r="B66" s="41"/>
      <c r="C66" s="42"/>
      <c r="E66" s="41"/>
      <c r="F66" s="41"/>
      <c r="G66" s="41"/>
      <c r="L66" s="39"/>
    </row>
    <row r="67" spans="1:12" ht="12.75" x14ac:dyDescent="0.2">
      <c r="A67" s="40"/>
      <c r="B67" s="41"/>
      <c r="C67" s="42"/>
      <c r="E67" s="41"/>
      <c r="F67" s="41"/>
      <c r="G67" s="41"/>
      <c r="L67" s="39"/>
    </row>
    <row r="68" spans="1:12" ht="12.75" x14ac:dyDescent="0.2">
      <c r="A68" s="40"/>
      <c r="B68" s="41"/>
      <c r="C68" s="42"/>
      <c r="E68" s="41"/>
      <c r="F68" s="41"/>
      <c r="G68" s="41"/>
      <c r="L68" s="39"/>
    </row>
    <row r="69" spans="1:12" ht="12.75" x14ac:dyDescent="0.2">
      <c r="A69" s="40"/>
      <c r="B69" s="41"/>
      <c r="C69" s="42"/>
      <c r="E69" s="41"/>
      <c r="F69" s="41"/>
      <c r="G69" s="41"/>
      <c r="L69" s="39"/>
    </row>
    <row r="70" spans="1:12" ht="12.75" x14ac:dyDescent="0.2">
      <c r="A70" s="40"/>
      <c r="B70" s="41"/>
      <c r="C70" s="42"/>
      <c r="E70" s="41"/>
      <c r="F70" s="41"/>
      <c r="G70" s="41"/>
      <c r="L70" s="39"/>
    </row>
    <row r="71" spans="1:12" ht="12.75" x14ac:dyDescent="0.2">
      <c r="A71" s="40"/>
      <c r="B71" s="41"/>
      <c r="C71" s="42"/>
      <c r="E71" s="41"/>
      <c r="F71" s="41"/>
      <c r="G71" s="41"/>
      <c r="L71" s="39"/>
    </row>
    <row r="72" spans="1:12" ht="12.75" x14ac:dyDescent="0.2">
      <c r="A72" s="40"/>
      <c r="B72" s="41"/>
      <c r="C72" s="42"/>
      <c r="E72" s="41"/>
      <c r="F72" s="41"/>
      <c r="G72" s="41"/>
      <c r="L72" s="39"/>
    </row>
    <row r="73" spans="1:12" ht="12.75" x14ac:dyDescent="0.2">
      <c r="A73" s="40"/>
      <c r="B73" s="41"/>
      <c r="C73" s="42"/>
      <c r="E73" s="41"/>
      <c r="F73" s="41"/>
      <c r="G73" s="41"/>
      <c r="L73" s="39"/>
    </row>
    <row r="74" spans="1:12" ht="12.75" x14ac:dyDescent="0.2">
      <c r="A74" s="40"/>
      <c r="B74" s="41"/>
      <c r="C74" s="42"/>
      <c r="E74" s="41"/>
      <c r="F74" s="41"/>
      <c r="G74" s="41"/>
      <c r="L74" s="39"/>
    </row>
    <row r="75" spans="1:12" ht="12.75" x14ac:dyDescent="0.2">
      <c r="A75" s="40"/>
      <c r="B75" s="41"/>
      <c r="C75" s="42"/>
      <c r="E75" s="41"/>
      <c r="F75" s="41"/>
      <c r="G75" s="41"/>
      <c r="L75" s="39"/>
    </row>
    <row r="76" spans="1:12" ht="12.75" x14ac:dyDescent="0.2">
      <c r="A76" s="40"/>
      <c r="B76" s="41"/>
      <c r="C76" s="42"/>
      <c r="E76" s="41"/>
      <c r="F76" s="41"/>
      <c r="G76" s="41"/>
      <c r="L76" s="39"/>
    </row>
    <row r="77" spans="1:12" ht="12.75" x14ac:dyDescent="0.2">
      <c r="A77" s="40"/>
      <c r="B77" s="41"/>
      <c r="C77" s="42"/>
      <c r="E77" s="41"/>
      <c r="F77" s="41"/>
      <c r="G77" s="41"/>
      <c r="L77" s="39"/>
    </row>
    <row r="78" spans="1:12" ht="12.75" x14ac:dyDescent="0.2">
      <c r="A78" s="40"/>
      <c r="B78" s="41"/>
      <c r="C78" s="42"/>
      <c r="E78" s="41"/>
      <c r="F78" s="41"/>
      <c r="G78" s="41"/>
      <c r="L78" s="39"/>
    </row>
    <row r="79" spans="1:12" ht="12.75" x14ac:dyDescent="0.2">
      <c r="A79" s="40"/>
      <c r="B79" s="41"/>
      <c r="C79" s="42"/>
      <c r="E79" s="41"/>
      <c r="F79" s="41"/>
      <c r="G79" s="41"/>
      <c r="L79" s="39"/>
    </row>
    <row r="80" spans="1:12" ht="12.75" x14ac:dyDescent="0.2">
      <c r="A80" s="40"/>
      <c r="B80" s="41"/>
      <c r="C80" s="42"/>
      <c r="E80" s="41"/>
      <c r="F80" s="41"/>
      <c r="G80" s="41"/>
      <c r="L80" s="39"/>
    </row>
    <row r="81" spans="1:12" ht="12.75" x14ac:dyDescent="0.2">
      <c r="A81" s="40"/>
      <c r="B81" s="41"/>
      <c r="C81" s="42"/>
      <c r="E81" s="41"/>
      <c r="F81" s="41"/>
      <c r="G81" s="41"/>
      <c r="L81" s="39"/>
    </row>
    <row r="82" spans="1:12" ht="12.75" x14ac:dyDescent="0.2">
      <c r="A82" s="40"/>
      <c r="B82" s="41"/>
      <c r="C82" s="42"/>
      <c r="E82" s="41"/>
      <c r="F82" s="41"/>
      <c r="G82" s="41"/>
      <c r="L82" s="39"/>
    </row>
    <row r="83" spans="1:12" ht="12.75" x14ac:dyDescent="0.2">
      <c r="A83" s="40"/>
      <c r="B83" s="41"/>
      <c r="C83" s="42"/>
      <c r="E83" s="41"/>
      <c r="F83" s="41"/>
      <c r="G83" s="41"/>
      <c r="L83" s="39"/>
    </row>
    <row r="84" spans="1:12" ht="12.75" x14ac:dyDescent="0.2">
      <c r="A84" s="40"/>
      <c r="B84" s="41"/>
      <c r="C84" s="42"/>
      <c r="E84" s="41"/>
      <c r="F84" s="41"/>
      <c r="G84" s="41"/>
      <c r="L84" s="39"/>
    </row>
    <row r="85" spans="1:12" ht="12.75" x14ac:dyDescent="0.2">
      <c r="A85" s="40"/>
      <c r="B85" s="41"/>
      <c r="C85" s="42"/>
      <c r="E85" s="41"/>
      <c r="F85" s="41"/>
      <c r="G85" s="41"/>
      <c r="L85" s="39"/>
    </row>
    <row r="86" spans="1:12" ht="12.75" x14ac:dyDescent="0.2">
      <c r="A86" s="40"/>
      <c r="B86" s="41"/>
      <c r="C86" s="42"/>
      <c r="E86" s="41"/>
      <c r="F86" s="41"/>
      <c r="G86" s="41"/>
      <c r="L86" s="39"/>
    </row>
    <row r="87" spans="1:12" ht="12.75" x14ac:dyDescent="0.2">
      <c r="A87" s="40"/>
      <c r="B87" s="41"/>
      <c r="C87" s="42"/>
      <c r="E87" s="41"/>
      <c r="F87" s="41"/>
      <c r="G87" s="41"/>
      <c r="L87" s="39"/>
    </row>
    <row r="88" spans="1:12" ht="12.75" x14ac:dyDescent="0.2">
      <c r="A88" s="40"/>
      <c r="B88" s="41"/>
      <c r="C88" s="42"/>
      <c r="E88" s="41"/>
      <c r="F88" s="41"/>
      <c r="G88" s="41"/>
      <c r="L88" s="39"/>
    </row>
    <row r="89" spans="1:12" ht="12.75" x14ac:dyDescent="0.2">
      <c r="A89" s="40"/>
      <c r="B89" s="41"/>
      <c r="C89" s="42"/>
      <c r="E89" s="41"/>
      <c r="F89" s="41"/>
      <c r="G89" s="41"/>
      <c r="L89" s="39"/>
    </row>
    <row r="90" spans="1:12" ht="12.75" x14ac:dyDescent="0.2">
      <c r="A90" s="40"/>
      <c r="B90" s="41"/>
      <c r="C90" s="42"/>
      <c r="E90" s="41"/>
      <c r="F90" s="41"/>
      <c r="G90" s="41"/>
      <c r="L90" s="39"/>
    </row>
    <row r="91" spans="1:12" ht="12.75" x14ac:dyDescent="0.2">
      <c r="A91" s="40"/>
      <c r="B91" s="41"/>
      <c r="C91" s="42"/>
      <c r="E91" s="41"/>
      <c r="F91" s="41"/>
      <c r="G91" s="41"/>
      <c r="L91" s="39"/>
    </row>
    <row r="92" spans="1:12" ht="12.75" x14ac:dyDescent="0.2">
      <c r="A92" s="40"/>
      <c r="B92" s="41"/>
      <c r="C92" s="42"/>
      <c r="E92" s="41"/>
      <c r="F92" s="41"/>
      <c r="G92" s="41"/>
      <c r="L92" s="39"/>
    </row>
    <row r="93" spans="1:12" ht="12.75" x14ac:dyDescent="0.2">
      <c r="A93" s="40"/>
      <c r="B93" s="41"/>
      <c r="C93" s="42"/>
      <c r="E93" s="41"/>
      <c r="F93" s="41"/>
      <c r="G93" s="41"/>
      <c r="L93" s="39"/>
    </row>
    <row r="94" spans="1:12" ht="12.75" x14ac:dyDescent="0.2">
      <c r="A94" s="40"/>
      <c r="B94" s="41"/>
      <c r="C94" s="42"/>
      <c r="E94" s="41"/>
      <c r="F94" s="41"/>
      <c r="G94" s="41"/>
      <c r="L94" s="39"/>
    </row>
    <row r="95" spans="1:12" ht="12.75" x14ac:dyDescent="0.2">
      <c r="A95" s="40"/>
      <c r="B95" s="41"/>
      <c r="C95" s="42"/>
      <c r="E95" s="41"/>
      <c r="F95" s="41"/>
      <c r="G95" s="41"/>
      <c r="L95" s="39"/>
    </row>
    <row r="96" spans="1:12" ht="12.75" x14ac:dyDescent="0.2">
      <c r="A96" s="40"/>
      <c r="B96" s="41"/>
      <c r="C96" s="42"/>
      <c r="E96" s="41"/>
      <c r="F96" s="41"/>
      <c r="G96" s="41"/>
      <c r="L96" s="39"/>
    </row>
    <row r="97" spans="1:12" ht="12.75" x14ac:dyDescent="0.2">
      <c r="A97" s="40"/>
      <c r="B97" s="41"/>
      <c r="C97" s="42"/>
      <c r="E97" s="41"/>
      <c r="F97" s="41"/>
      <c r="G97" s="41"/>
      <c r="L97" s="39"/>
    </row>
    <row r="98" spans="1:12" ht="12.75" x14ac:dyDescent="0.2">
      <c r="A98" s="40"/>
      <c r="B98" s="41"/>
      <c r="C98" s="42"/>
      <c r="E98" s="41"/>
      <c r="F98" s="41"/>
      <c r="G98" s="41"/>
      <c r="L98" s="39"/>
    </row>
    <row r="99" spans="1:12" ht="12.75" x14ac:dyDescent="0.2">
      <c r="A99" s="40"/>
      <c r="B99" s="41"/>
      <c r="C99" s="42"/>
      <c r="E99" s="41"/>
      <c r="F99" s="41"/>
      <c r="G99" s="41"/>
      <c r="L99" s="39"/>
    </row>
    <row r="100" spans="1:12" ht="12.75" x14ac:dyDescent="0.2">
      <c r="A100" s="40"/>
      <c r="B100" s="41"/>
      <c r="C100" s="42"/>
      <c r="E100" s="41"/>
      <c r="F100" s="41"/>
      <c r="G100" s="41"/>
      <c r="L100" s="39"/>
    </row>
    <row r="101" spans="1:12" ht="12.75" x14ac:dyDescent="0.2">
      <c r="A101" s="40"/>
      <c r="B101" s="41"/>
      <c r="C101" s="42"/>
      <c r="E101" s="41"/>
      <c r="F101" s="41"/>
      <c r="G101" s="41"/>
      <c r="L101" s="39"/>
    </row>
    <row r="102" spans="1:12" ht="12.75" x14ac:dyDescent="0.2">
      <c r="A102" s="40"/>
      <c r="B102" s="41"/>
      <c r="C102" s="42"/>
      <c r="E102" s="41"/>
      <c r="F102" s="41"/>
      <c r="G102" s="41"/>
      <c r="L102" s="39"/>
    </row>
    <row r="103" spans="1:12" ht="12.75" x14ac:dyDescent="0.2">
      <c r="A103" s="40"/>
      <c r="B103" s="41"/>
      <c r="C103" s="42"/>
      <c r="E103" s="41"/>
      <c r="F103" s="41"/>
      <c r="G103" s="41"/>
      <c r="L103" s="39"/>
    </row>
    <row r="104" spans="1:12" ht="12.75" x14ac:dyDescent="0.2">
      <c r="A104" s="40"/>
      <c r="B104" s="41"/>
      <c r="C104" s="42"/>
      <c r="E104" s="41"/>
      <c r="F104" s="41"/>
      <c r="G104" s="41"/>
      <c r="L104" s="39"/>
    </row>
    <row r="105" spans="1:12" ht="12.75" x14ac:dyDescent="0.2">
      <c r="A105" s="40"/>
      <c r="B105" s="41"/>
      <c r="C105" s="42"/>
      <c r="E105" s="41"/>
      <c r="F105" s="41"/>
      <c r="G105" s="41"/>
      <c r="L105" s="39"/>
    </row>
    <row r="106" spans="1:12" ht="12.75" x14ac:dyDescent="0.2">
      <c r="A106" s="40"/>
      <c r="B106" s="41"/>
      <c r="C106" s="42"/>
      <c r="E106" s="41"/>
      <c r="F106" s="41"/>
      <c r="G106" s="41"/>
      <c r="L106" s="39"/>
    </row>
    <row r="107" spans="1:12" ht="12.75" x14ac:dyDescent="0.2">
      <c r="A107" s="40"/>
      <c r="B107" s="41"/>
      <c r="C107" s="42"/>
      <c r="E107" s="41"/>
      <c r="F107" s="41"/>
      <c r="G107" s="41"/>
      <c r="L107" s="39"/>
    </row>
    <row r="108" spans="1:12" ht="12.75" x14ac:dyDescent="0.2">
      <c r="A108" s="40"/>
      <c r="B108" s="41"/>
      <c r="C108" s="42"/>
      <c r="E108" s="41"/>
      <c r="F108" s="41"/>
      <c r="G108" s="41"/>
      <c r="L108" s="39"/>
    </row>
    <row r="109" spans="1:12" ht="12.75" x14ac:dyDescent="0.2">
      <c r="A109" s="40"/>
      <c r="B109" s="41"/>
      <c r="C109" s="42"/>
      <c r="E109" s="41"/>
      <c r="F109" s="41"/>
      <c r="G109" s="41"/>
      <c r="L109" s="39"/>
    </row>
    <row r="110" spans="1:12" ht="12.75" x14ac:dyDescent="0.2">
      <c r="A110" s="40"/>
      <c r="B110" s="41"/>
      <c r="C110" s="42"/>
      <c r="E110" s="41"/>
      <c r="F110" s="41"/>
      <c r="G110" s="41"/>
      <c r="L110" s="39"/>
    </row>
    <row r="111" spans="1:12" ht="12.75" x14ac:dyDescent="0.2">
      <c r="A111" s="40"/>
      <c r="B111" s="41"/>
      <c r="C111" s="42"/>
      <c r="E111" s="41"/>
      <c r="F111" s="41"/>
      <c r="G111" s="41"/>
      <c r="L111" s="39"/>
    </row>
    <row r="112" spans="1:12" ht="12.75" x14ac:dyDescent="0.2">
      <c r="A112" s="40"/>
      <c r="B112" s="41"/>
      <c r="C112" s="42"/>
      <c r="E112" s="41"/>
      <c r="F112" s="41"/>
      <c r="G112" s="41"/>
      <c r="L112" s="39"/>
    </row>
    <row r="113" spans="1:12" ht="12.75" x14ac:dyDescent="0.2">
      <c r="A113" s="40"/>
      <c r="B113" s="41"/>
      <c r="C113" s="42"/>
      <c r="E113" s="41"/>
      <c r="F113" s="41"/>
      <c r="G113" s="41"/>
      <c r="L113" s="39"/>
    </row>
    <row r="114" spans="1:12" ht="12.75" x14ac:dyDescent="0.2">
      <c r="A114" s="40"/>
      <c r="B114" s="41"/>
      <c r="C114" s="42"/>
      <c r="E114" s="41"/>
      <c r="F114" s="41"/>
      <c r="G114" s="41"/>
      <c r="L114" s="39"/>
    </row>
    <row r="115" spans="1:12" ht="12.75" x14ac:dyDescent="0.2">
      <c r="A115" s="40"/>
      <c r="B115" s="41"/>
      <c r="C115" s="42"/>
      <c r="E115" s="41"/>
      <c r="F115" s="41"/>
      <c r="G115" s="41"/>
      <c r="L115" s="39"/>
    </row>
    <row r="116" spans="1:12" ht="12.75" x14ac:dyDescent="0.2">
      <c r="A116" s="40"/>
      <c r="B116" s="41"/>
      <c r="C116" s="42"/>
      <c r="E116" s="41"/>
      <c r="F116" s="41"/>
      <c r="G116" s="41"/>
      <c r="L116" s="39"/>
    </row>
    <row r="117" spans="1:12" ht="12.75" x14ac:dyDescent="0.2">
      <c r="A117" s="40"/>
      <c r="B117" s="41"/>
      <c r="C117" s="42"/>
      <c r="E117" s="41"/>
      <c r="F117" s="41"/>
      <c r="G117" s="41"/>
      <c r="L117" s="39"/>
    </row>
    <row r="118" spans="1:12" ht="12.75" x14ac:dyDescent="0.2">
      <c r="A118" s="40"/>
      <c r="B118" s="41"/>
      <c r="C118" s="42"/>
      <c r="E118" s="41"/>
      <c r="F118" s="41"/>
      <c r="G118" s="41"/>
      <c r="L118" s="39"/>
    </row>
    <row r="119" spans="1:12" ht="12.75" x14ac:dyDescent="0.2">
      <c r="A119" s="40"/>
      <c r="B119" s="41"/>
      <c r="C119" s="42"/>
      <c r="E119" s="41"/>
      <c r="F119" s="41"/>
      <c r="G119" s="41"/>
      <c r="L119" s="39"/>
    </row>
    <row r="120" spans="1:12" ht="12.75" x14ac:dyDescent="0.2">
      <c r="A120" s="40"/>
      <c r="B120" s="41"/>
      <c r="C120" s="42"/>
      <c r="E120" s="41"/>
      <c r="F120" s="41"/>
      <c r="G120" s="41"/>
      <c r="L120" s="39"/>
    </row>
    <row r="121" spans="1:12" ht="12.75" x14ac:dyDescent="0.2">
      <c r="A121" s="40"/>
      <c r="B121" s="41"/>
      <c r="C121" s="42"/>
      <c r="E121" s="41"/>
      <c r="F121" s="41"/>
      <c r="G121" s="41"/>
      <c r="L121" s="39"/>
    </row>
    <row r="122" spans="1:12" ht="12.75" x14ac:dyDescent="0.2">
      <c r="A122" s="40"/>
      <c r="B122" s="41"/>
      <c r="C122" s="42"/>
      <c r="E122" s="41"/>
      <c r="F122" s="41"/>
      <c r="G122" s="41"/>
      <c r="L122" s="39"/>
    </row>
    <row r="123" spans="1:12" ht="12.75" x14ac:dyDescent="0.2">
      <c r="A123" s="40"/>
      <c r="B123" s="41"/>
      <c r="C123" s="42"/>
      <c r="E123" s="41"/>
      <c r="F123" s="41"/>
      <c r="G123" s="41"/>
      <c r="L123" s="39"/>
    </row>
    <row r="124" spans="1:12" ht="12.75" x14ac:dyDescent="0.2">
      <c r="A124" s="40"/>
      <c r="B124" s="41"/>
      <c r="C124" s="42"/>
      <c r="E124" s="41"/>
      <c r="F124" s="41"/>
      <c r="G124" s="41"/>
      <c r="L124" s="39"/>
    </row>
    <row r="125" spans="1:12" ht="12.75" x14ac:dyDescent="0.2">
      <c r="A125" s="40"/>
      <c r="B125" s="41"/>
      <c r="C125" s="42"/>
      <c r="E125" s="41"/>
      <c r="F125" s="41"/>
      <c r="G125" s="41"/>
      <c r="L125" s="39"/>
    </row>
    <row r="126" spans="1:12" ht="12.75" x14ac:dyDescent="0.2">
      <c r="A126" s="40"/>
      <c r="B126" s="41"/>
      <c r="C126" s="42"/>
      <c r="E126" s="41"/>
      <c r="F126" s="41"/>
      <c r="G126" s="41"/>
      <c r="L126" s="39"/>
    </row>
    <row r="127" spans="1:12" ht="12.75" x14ac:dyDescent="0.2">
      <c r="A127" s="40"/>
      <c r="B127" s="41"/>
      <c r="C127" s="42"/>
      <c r="E127" s="41"/>
      <c r="F127" s="41"/>
      <c r="G127" s="41"/>
      <c r="L127" s="39"/>
    </row>
    <row r="128" spans="1:12" ht="12.75" x14ac:dyDescent="0.2">
      <c r="A128" s="40"/>
      <c r="B128" s="41"/>
      <c r="C128" s="42"/>
      <c r="E128" s="41"/>
      <c r="F128" s="41"/>
      <c r="G128" s="41"/>
      <c r="L128" s="39"/>
    </row>
    <row r="129" spans="1:12" ht="12.75" x14ac:dyDescent="0.2">
      <c r="A129" s="40"/>
      <c r="B129" s="41"/>
      <c r="C129" s="42"/>
      <c r="E129" s="41"/>
      <c r="F129" s="41"/>
      <c r="G129" s="41"/>
      <c r="L129" s="39"/>
    </row>
    <row r="130" spans="1:12" ht="12.75" x14ac:dyDescent="0.2">
      <c r="A130" s="40"/>
      <c r="B130" s="41"/>
      <c r="C130" s="42"/>
      <c r="E130" s="41"/>
      <c r="F130" s="41"/>
      <c r="G130" s="41"/>
      <c r="L130" s="39"/>
    </row>
    <row r="131" spans="1:12" ht="12.75" x14ac:dyDescent="0.2">
      <c r="A131" s="40"/>
      <c r="B131" s="41"/>
      <c r="C131" s="42"/>
      <c r="E131" s="41"/>
      <c r="F131" s="41"/>
      <c r="G131" s="41"/>
      <c r="L131" s="39"/>
    </row>
    <row r="132" spans="1:12" ht="12.75" x14ac:dyDescent="0.2">
      <c r="A132" s="40"/>
      <c r="B132" s="41"/>
      <c r="C132" s="42"/>
      <c r="E132" s="41"/>
      <c r="F132" s="41"/>
      <c r="G132" s="41"/>
      <c r="L132" s="39"/>
    </row>
    <row r="133" spans="1:12" ht="12.75" x14ac:dyDescent="0.2">
      <c r="A133" s="40"/>
      <c r="B133" s="41"/>
      <c r="C133" s="42"/>
      <c r="E133" s="41"/>
      <c r="F133" s="41"/>
      <c r="G133" s="41"/>
      <c r="L133" s="39"/>
    </row>
    <row r="134" spans="1:12" ht="12.75" x14ac:dyDescent="0.2">
      <c r="A134" s="40"/>
      <c r="B134" s="41"/>
      <c r="C134" s="42"/>
      <c r="E134" s="41"/>
      <c r="F134" s="41"/>
      <c r="G134" s="41"/>
      <c r="L134" s="39"/>
    </row>
    <row r="135" spans="1:12" ht="12.75" x14ac:dyDescent="0.2">
      <c r="A135" s="40"/>
      <c r="B135" s="41"/>
      <c r="C135" s="42"/>
      <c r="E135" s="41"/>
      <c r="F135" s="41"/>
      <c r="G135" s="41"/>
      <c r="L135" s="39"/>
    </row>
    <row r="136" spans="1:12" ht="12.75" x14ac:dyDescent="0.2">
      <c r="A136" s="40"/>
      <c r="B136" s="41"/>
      <c r="C136" s="42"/>
      <c r="E136" s="41"/>
      <c r="F136" s="41"/>
      <c r="G136" s="41"/>
      <c r="L136" s="39"/>
    </row>
    <row r="137" spans="1:12" ht="12.75" x14ac:dyDescent="0.2">
      <c r="A137" s="40"/>
      <c r="B137" s="41"/>
      <c r="C137" s="42"/>
      <c r="E137" s="41"/>
      <c r="F137" s="41"/>
      <c r="G137" s="41"/>
      <c r="L137" s="39"/>
    </row>
    <row r="138" spans="1:12" ht="12.75" x14ac:dyDescent="0.2">
      <c r="A138" s="40"/>
      <c r="B138" s="41"/>
      <c r="C138" s="42"/>
      <c r="E138" s="41"/>
      <c r="F138" s="41"/>
      <c r="G138" s="41"/>
      <c r="L138" s="39"/>
    </row>
    <row r="139" spans="1:12" ht="12.75" x14ac:dyDescent="0.2">
      <c r="A139" s="40"/>
      <c r="B139" s="41"/>
      <c r="C139" s="42"/>
      <c r="E139" s="41"/>
      <c r="F139" s="41"/>
      <c r="G139" s="41"/>
      <c r="L139" s="39"/>
    </row>
    <row r="140" spans="1:12" ht="12.75" x14ac:dyDescent="0.2">
      <c r="A140" s="40"/>
      <c r="B140" s="41"/>
      <c r="C140" s="42"/>
      <c r="E140" s="41"/>
      <c r="F140" s="41"/>
      <c r="G140" s="41"/>
      <c r="L140" s="39"/>
    </row>
    <row r="141" spans="1:12" ht="12.75" x14ac:dyDescent="0.2">
      <c r="A141" s="40"/>
      <c r="B141" s="41"/>
      <c r="C141" s="42"/>
      <c r="E141" s="41"/>
      <c r="F141" s="41"/>
      <c r="G141" s="41"/>
      <c r="L141" s="39"/>
    </row>
    <row r="142" spans="1:12" ht="12.75" x14ac:dyDescent="0.2">
      <c r="A142" s="40"/>
      <c r="B142" s="41"/>
      <c r="C142" s="42"/>
      <c r="E142" s="41"/>
      <c r="F142" s="41"/>
      <c r="G142" s="41"/>
      <c r="L142" s="39"/>
    </row>
    <row r="143" spans="1:12" ht="12.75" x14ac:dyDescent="0.2">
      <c r="A143" s="40"/>
      <c r="B143" s="41"/>
      <c r="C143" s="42"/>
      <c r="E143" s="41"/>
      <c r="F143" s="41"/>
      <c r="G143" s="41"/>
      <c r="L143" s="39"/>
    </row>
    <row r="144" spans="1:12" ht="12.75" x14ac:dyDescent="0.2">
      <c r="A144" s="40"/>
      <c r="B144" s="41"/>
      <c r="C144" s="42"/>
      <c r="E144" s="41"/>
      <c r="F144" s="41"/>
      <c r="G144" s="41"/>
      <c r="L144" s="39"/>
    </row>
    <row r="145" spans="1:12" ht="12.75" x14ac:dyDescent="0.2">
      <c r="A145" s="40"/>
      <c r="B145" s="41"/>
      <c r="C145" s="42"/>
      <c r="E145" s="41"/>
      <c r="F145" s="41"/>
      <c r="G145" s="41"/>
      <c r="L145" s="39"/>
    </row>
    <row r="146" spans="1:12" ht="12.75" x14ac:dyDescent="0.2">
      <c r="A146" s="40"/>
      <c r="B146" s="41"/>
      <c r="C146" s="42"/>
      <c r="E146" s="41"/>
      <c r="F146" s="41"/>
      <c r="G146" s="41"/>
      <c r="L146" s="39"/>
    </row>
    <row r="147" spans="1:12" ht="12.75" x14ac:dyDescent="0.2">
      <c r="A147" s="40"/>
      <c r="B147" s="41"/>
      <c r="C147" s="42"/>
      <c r="E147" s="41"/>
      <c r="F147" s="41"/>
      <c r="G147" s="41"/>
      <c r="L147" s="39"/>
    </row>
    <row r="148" spans="1:12" ht="12.75" x14ac:dyDescent="0.2">
      <c r="A148" s="40"/>
      <c r="B148" s="41"/>
      <c r="C148" s="42"/>
      <c r="E148" s="41"/>
      <c r="F148" s="41"/>
      <c r="G148" s="41"/>
      <c r="L148" s="39"/>
    </row>
    <row r="149" spans="1:12" ht="12.75" x14ac:dyDescent="0.2">
      <c r="A149" s="40"/>
      <c r="B149" s="41"/>
      <c r="C149" s="42"/>
      <c r="E149" s="41"/>
      <c r="F149" s="41"/>
      <c r="G149" s="41"/>
      <c r="L149" s="39"/>
    </row>
    <row r="150" spans="1:12" ht="12.75" x14ac:dyDescent="0.2">
      <c r="A150" s="40"/>
      <c r="B150" s="41"/>
      <c r="C150" s="42"/>
      <c r="E150" s="41"/>
      <c r="F150" s="41"/>
      <c r="G150" s="41"/>
      <c r="L150" s="39"/>
    </row>
    <row r="151" spans="1:12" ht="12.75" x14ac:dyDescent="0.2">
      <c r="A151" s="40"/>
      <c r="B151" s="41"/>
      <c r="C151" s="42"/>
      <c r="E151" s="41"/>
      <c r="F151" s="41"/>
      <c r="G151" s="41"/>
      <c r="L151" s="39"/>
    </row>
    <row r="152" spans="1:12" ht="12.75" x14ac:dyDescent="0.2">
      <c r="A152" s="40"/>
      <c r="B152" s="41"/>
      <c r="C152" s="42"/>
      <c r="E152" s="41"/>
      <c r="F152" s="41"/>
      <c r="G152" s="41"/>
      <c r="L152" s="39"/>
    </row>
    <row r="153" spans="1:12" ht="12.75" x14ac:dyDescent="0.2">
      <c r="A153" s="40"/>
      <c r="B153" s="41"/>
      <c r="C153" s="42"/>
      <c r="E153" s="41"/>
      <c r="F153" s="41"/>
      <c r="G153" s="41"/>
      <c r="L153" s="39"/>
    </row>
    <row r="154" spans="1:12" ht="12.75" x14ac:dyDescent="0.2">
      <c r="A154" s="40"/>
      <c r="B154" s="41"/>
      <c r="C154" s="42"/>
      <c r="E154" s="41"/>
      <c r="F154" s="41"/>
      <c r="G154" s="41"/>
      <c r="L154" s="39"/>
    </row>
    <row r="155" spans="1:12" ht="12.75" x14ac:dyDescent="0.2">
      <c r="A155" s="40"/>
      <c r="B155" s="41"/>
      <c r="C155" s="42"/>
      <c r="E155" s="41"/>
      <c r="F155" s="41"/>
      <c r="G155" s="41"/>
      <c r="L155" s="39"/>
    </row>
    <row r="156" spans="1:12" ht="12.75" x14ac:dyDescent="0.2">
      <c r="A156" s="40"/>
      <c r="B156" s="41"/>
      <c r="C156" s="42"/>
      <c r="E156" s="41"/>
      <c r="F156" s="41"/>
      <c r="G156" s="41"/>
      <c r="L156" s="39"/>
    </row>
    <row r="157" spans="1:12" ht="12.75" x14ac:dyDescent="0.2">
      <c r="A157" s="40"/>
      <c r="B157" s="41"/>
      <c r="C157" s="42"/>
      <c r="E157" s="41"/>
      <c r="F157" s="41"/>
      <c r="G157" s="41"/>
      <c r="L157" s="39"/>
    </row>
    <row r="158" spans="1:12" ht="12.75" x14ac:dyDescent="0.2">
      <c r="A158" s="40"/>
      <c r="B158" s="41"/>
      <c r="C158" s="42"/>
      <c r="E158" s="41"/>
      <c r="F158" s="41"/>
      <c r="G158" s="41"/>
      <c r="L158" s="39"/>
    </row>
    <row r="159" spans="1:12" ht="12.75" x14ac:dyDescent="0.2">
      <c r="A159" s="40"/>
      <c r="B159" s="41"/>
      <c r="C159" s="42"/>
      <c r="E159" s="41"/>
      <c r="F159" s="41"/>
      <c r="G159" s="41"/>
      <c r="L159" s="39"/>
    </row>
    <row r="160" spans="1:12" ht="12.75" x14ac:dyDescent="0.2">
      <c r="A160" s="40"/>
      <c r="B160" s="41"/>
      <c r="C160" s="42"/>
      <c r="E160" s="41"/>
      <c r="F160" s="41"/>
      <c r="G160" s="41"/>
      <c r="L160" s="39"/>
    </row>
    <row r="161" spans="1:12" ht="12.75" x14ac:dyDescent="0.2">
      <c r="A161" s="40"/>
      <c r="B161" s="41"/>
      <c r="C161" s="42"/>
      <c r="E161" s="41"/>
      <c r="F161" s="41"/>
      <c r="G161" s="41"/>
      <c r="L161" s="39"/>
    </row>
    <row r="162" spans="1:12" ht="12.75" x14ac:dyDescent="0.2">
      <c r="A162" s="40"/>
      <c r="B162" s="41"/>
      <c r="C162" s="42"/>
      <c r="E162" s="41"/>
      <c r="F162" s="41"/>
      <c r="G162" s="41"/>
      <c r="L162" s="39"/>
    </row>
    <row r="163" spans="1:12" ht="12.75" x14ac:dyDescent="0.2">
      <c r="A163" s="40"/>
      <c r="B163" s="41"/>
      <c r="C163" s="42"/>
      <c r="E163" s="41"/>
      <c r="F163" s="41"/>
      <c r="G163" s="41"/>
      <c r="L163" s="39"/>
    </row>
    <row r="164" spans="1:12" ht="12.75" x14ac:dyDescent="0.2">
      <c r="A164" s="40"/>
      <c r="B164" s="41"/>
      <c r="C164" s="42"/>
      <c r="E164" s="41"/>
      <c r="F164" s="41"/>
      <c r="G164" s="41"/>
      <c r="L164" s="39"/>
    </row>
    <row r="165" spans="1:12" ht="12.75" x14ac:dyDescent="0.2">
      <c r="A165" s="40"/>
      <c r="B165" s="41"/>
      <c r="C165" s="42"/>
      <c r="E165" s="41"/>
      <c r="F165" s="41"/>
      <c r="G165" s="41"/>
      <c r="L165" s="39"/>
    </row>
    <row r="166" spans="1:12" ht="12.75" x14ac:dyDescent="0.2">
      <c r="A166" s="40"/>
      <c r="B166" s="41"/>
      <c r="C166" s="42"/>
      <c r="E166" s="41"/>
      <c r="F166" s="41"/>
      <c r="G166" s="41"/>
      <c r="L166" s="39"/>
    </row>
    <row r="167" spans="1:12" ht="12.75" x14ac:dyDescent="0.2">
      <c r="A167" s="40"/>
      <c r="B167" s="41"/>
      <c r="C167" s="42"/>
      <c r="E167" s="41"/>
      <c r="F167" s="41"/>
      <c r="G167" s="41"/>
      <c r="L167" s="39"/>
    </row>
    <row r="168" spans="1:12" ht="12.75" x14ac:dyDescent="0.2">
      <c r="A168" s="40"/>
      <c r="B168" s="41"/>
      <c r="C168" s="42"/>
      <c r="E168" s="41"/>
      <c r="F168" s="41"/>
      <c r="G168" s="41"/>
      <c r="L168" s="39"/>
    </row>
    <row r="169" spans="1:12" ht="12.75" x14ac:dyDescent="0.2">
      <c r="A169" s="40"/>
      <c r="B169" s="41"/>
      <c r="C169" s="42"/>
      <c r="E169" s="41"/>
      <c r="F169" s="41"/>
      <c r="G169" s="41"/>
      <c r="L169" s="39"/>
    </row>
    <row r="170" spans="1:12" ht="12.75" x14ac:dyDescent="0.2">
      <c r="A170" s="40"/>
      <c r="B170" s="41"/>
      <c r="C170" s="42"/>
      <c r="E170" s="41"/>
      <c r="F170" s="41"/>
      <c r="G170" s="41"/>
      <c r="L170" s="39"/>
    </row>
    <row r="171" spans="1:12" ht="12.75" x14ac:dyDescent="0.2">
      <c r="A171" s="40"/>
      <c r="B171" s="41"/>
      <c r="C171" s="42"/>
      <c r="E171" s="41"/>
      <c r="F171" s="41"/>
      <c r="G171" s="41"/>
      <c r="L171" s="39"/>
    </row>
    <row r="172" spans="1:12" ht="12.75" x14ac:dyDescent="0.2">
      <c r="A172" s="40"/>
      <c r="B172" s="41"/>
      <c r="C172" s="42"/>
      <c r="E172" s="41"/>
      <c r="F172" s="41"/>
      <c r="G172" s="41"/>
      <c r="L172" s="39"/>
    </row>
    <row r="173" spans="1:12" ht="12.75" x14ac:dyDescent="0.2">
      <c r="A173" s="40"/>
      <c r="B173" s="41"/>
      <c r="C173" s="42"/>
      <c r="E173" s="41"/>
      <c r="F173" s="41"/>
      <c r="G173" s="41"/>
      <c r="L173" s="39"/>
    </row>
    <row r="174" spans="1:12" ht="12.75" x14ac:dyDescent="0.2">
      <c r="A174" s="40"/>
      <c r="B174" s="41"/>
      <c r="C174" s="42"/>
      <c r="E174" s="41"/>
      <c r="F174" s="41"/>
      <c r="G174" s="41"/>
      <c r="L174" s="39"/>
    </row>
    <row r="175" spans="1:12" ht="12.75" x14ac:dyDescent="0.2">
      <c r="A175" s="40"/>
      <c r="B175" s="41"/>
      <c r="C175" s="42"/>
      <c r="E175" s="41"/>
      <c r="F175" s="41"/>
      <c r="G175" s="41"/>
      <c r="L175" s="39"/>
    </row>
    <row r="176" spans="1:12" ht="12.75" x14ac:dyDescent="0.2">
      <c r="A176" s="40"/>
      <c r="B176" s="41"/>
      <c r="C176" s="42"/>
      <c r="E176" s="41"/>
      <c r="F176" s="41"/>
      <c r="G176" s="41"/>
      <c r="L176" s="39"/>
    </row>
    <row r="177" spans="1:12" ht="12.75" x14ac:dyDescent="0.2">
      <c r="A177" s="40"/>
      <c r="B177" s="41"/>
      <c r="C177" s="42"/>
      <c r="E177" s="41"/>
      <c r="F177" s="41"/>
      <c r="G177" s="41"/>
      <c r="L177" s="39"/>
    </row>
    <row r="178" spans="1:12" ht="12.75" x14ac:dyDescent="0.2">
      <c r="A178" s="40"/>
      <c r="B178" s="41"/>
      <c r="C178" s="42"/>
      <c r="E178" s="41"/>
      <c r="F178" s="41"/>
      <c r="G178" s="41"/>
      <c r="L178" s="39"/>
    </row>
    <row r="179" spans="1:12" ht="12.75" x14ac:dyDescent="0.2">
      <c r="A179" s="40"/>
      <c r="B179" s="41"/>
      <c r="C179" s="42"/>
      <c r="E179" s="41"/>
      <c r="F179" s="41"/>
      <c r="G179" s="41"/>
      <c r="L179" s="39"/>
    </row>
    <row r="180" spans="1:12" ht="12.75" x14ac:dyDescent="0.2">
      <c r="A180" s="40"/>
      <c r="B180" s="41"/>
      <c r="C180" s="42"/>
      <c r="E180" s="41"/>
      <c r="F180" s="41"/>
      <c r="G180" s="41"/>
      <c r="L180" s="39"/>
    </row>
    <row r="181" spans="1:12" ht="12.75" x14ac:dyDescent="0.2">
      <c r="A181" s="40"/>
      <c r="B181" s="41"/>
      <c r="C181" s="42"/>
      <c r="E181" s="41"/>
      <c r="F181" s="41"/>
      <c r="G181" s="41"/>
      <c r="L181" s="39"/>
    </row>
    <row r="182" spans="1:12" ht="12.75" x14ac:dyDescent="0.2">
      <c r="A182" s="40"/>
      <c r="B182" s="41"/>
      <c r="C182" s="42"/>
      <c r="E182" s="41"/>
      <c r="F182" s="41"/>
      <c r="G182" s="41"/>
      <c r="L182" s="39"/>
    </row>
    <row r="183" spans="1:12" ht="12.75" x14ac:dyDescent="0.2">
      <c r="A183" s="40"/>
      <c r="B183" s="41"/>
      <c r="C183" s="42"/>
      <c r="E183" s="41"/>
      <c r="F183" s="41"/>
      <c r="G183" s="41"/>
      <c r="L183" s="39"/>
    </row>
    <row r="184" spans="1:12" ht="12.75" x14ac:dyDescent="0.2">
      <c r="A184" s="40"/>
      <c r="B184" s="41"/>
      <c r="C184" s="42"/>
      <c r="E184" s="41"/>
      <c r="F184" s="41"/>
      <c r="G184" s="41"/>
      <c r="L184" s="39"/>
    </row>
    <row r="185" spans="1:12" ht="12.75" x14ac:dyDescent="0.2">
      <c r="A185" s="40"/>
      <c r="B185" s="41"/>
      <c r="C185" s="42"/>
      <c r="E185" s="41"/>
      <c r="F185" s="41"/>
      <c r="G185" s="41"/>
      <c r="L185" s="39"/>
    </row>
    <row r="186" spans="1:12" ht="12.75" x14ac:dyDescent="0.2">
      <c r="A186" s="40"/>
      <c r="B186" s="41"/>
      <c r="C186" s="42"/>
      <c r="E186" s="41"/>
      <c r="F186" s="41"/>
      <c r="G186" s="41"/>
      <c r="L186" s="39"/>
    </row>
    <row r="187" spans="1:12" ht="12.75" x14ac:dyDescent="0.2">
      <c r="A187" s="40"/>
      <c r="B187" s="41"/>
      <c r="C187" s="42"/>
      <c r="E187" s="41"/>
      <c r="F187" s="41"/>
      <c r="G187" s="41"/>
      <c r="L187" s="39"/>
    </row>
    <row r="188" spans="1:12" ht="12.75" x14ac:dyDescent="0.2">
      <c r="A188" s="40"/>
      <c r="B188" s="41"/>
      <c r="C188" s="42"/>
      <c r="E188" s="41"/>
      <c r="F188" s="41"/>
      <c r="G188" s="41"/>
      <c r="L188" s="39"/>
    </row>
    <row r="189" spans="1:12" ht="12.75" x14ac:dyDescent="0.2">
      <c r="A189" s="40"/>
      <c r="B189" s="41"/>
      <c r="C189" s="42"/>
      <c r="E189" s="41"/>
      <c r="F189" s="41"/>
      <c r="G189" s="41"/>
      <c r="L189" s="39"/>
    </row>
    <row r="190" spans="1:12" ht="12.75" x14ac:dyDescent="0.2">
      <c r="A190" s="40"/>
      <c r="B190" s="41"/>
      <c r="C190" s="42"/>
      <c r="E190" s="41"/>
      <c r="F190" s="41"/>
      <c r="G190" s="41"/>
      <c r="L190" s="39"/>
    </row>
    <row r="191" spans="1:12" ht="12.75" x14ac:dyDescent="0.2">
      <c r="A191" s="40"/>
      <c r="B191" s="41"/>
      <c r="C191" s="42"/>
      <c r="E191" s="41"/>
      <c r="F191" s="41"/>
      <c r="G191" s="41"/>
      <c r="L191" s="39"/>
    </row>
    <row r="192" spans="1:12" ht="12.75" x14ac:dyDescent="0.2">
      <c r="A192" s="40"/>
      <c r="B192" s="41"/>
      <c r="C192" s="42"/>
      <c r="E192" s="41"/>
      <c r="F192" s="41"/>
      <c r="G192" s="41"/>
      <c r="L192" s="39"/>
    </row>
    <row r="193" spans="1:12" ht="12.75" x14ac:dyDescent="0.2">
      <c r="A193" s="40"/>
      <c r="B193" s="41"/>
      <c r="C193" s="42"/>
      <c r="E193" s="41"/>
      <c r="F193" s="41"/>
      <c r="G193" s="41"/>
      <c r="L193" s="39"/>
    </row>
    <row r="194" spans="1:12" ht="12.75" x14ac:dyDescent="0.2">
      <c r="A194" s="40"/>
      <c r="B194" s="41"/>
      <c r="C194" s="42"/>
      <c r="E194" s="41"/>
      <c r="F194" s="41"/>
      <c r="G194" s="41"/>
      <c r="L194" s="39"/>
    </row>
    <row r="195" spans="1:12" ht="12.75" x14ac:dyDescent="0.2">
      <c r="A195" s="40"/>
      <c r="B195" s="41"/>
      <c r="C195" s="42"/>
      <c r="E195" s="41"/>
      <c r="F195" s="41"/>
      <c r="G195" s="41"/>
      <c r="L195" s="39"/>
    </row>
    <row r="196" spans="1:12" ht="12.75" x14ac:dyDescent="0.2">
      <c r="A196" s="40"/>
      <c r="B196" s="41"/>
      <c r="C196" s="42"/>
      <c r="E196" s="41"/>
      <c r="F196" s="41"/>
      <c r="G196" s="41"/>
      <c r="L196" s="39"/>
    </row>
    <row r="197" spans="1:12" ht="12.75" x14ac:dyDescent="0.2">
      <c r="A197" s="40"/>
      <c r="B197" s="41"/>
      <c r="C197" s="42"/>
      <c r="E197" s="41"/>
      <c r="F197" s="41"/>
      <c r="G197" s="41"/>
      <c r="L197" s="39"/>
    </row>
    <row r="198" spans="1:12" ht="12.75" x14ac:dyDescent="0.2">
      <c r="A198" s="40"/>
      <c r="B198" s="41"/>
      <c r="C198" s="42"/>
      <c r="E198" s="41"/>
      <c r="F198" s="41"/>
      <c r="G198" s="41"/>
      <c r="L198" s="39"/>
    </row>
    <row r="199" spans="1:12" ht="12.75" x14ac:dyDescent="0.2">
      <c r="A199" s="40"/>
      <c r="B199" s="41"/>
      <c r="C199" s="42"/>
      <c r="E199" s="41"/>
      <c r="F199" s="41"/>
      <c r="G199" s="41"/>
      <c r="L199" s="39"/>
    </row>
    <row r="200" spans="1:12" ht="12.75" x14ac:dyDescent="0.2">
      <c r="A200" s="40"/>
      <c r="B200" s="41"/>
      <c r="C200" s="42"/>
      <c r="E200" s="41"/>
      <c r="F200" s="41"/>
      <c r="G200" s="41"/>
      <c r="L200" s="39"/>
    </row>
    <row r="201" spans="1:12" ht="12.75" x14ac:dyDescent="0.2">
      <c r="A201" s="40"/>
      <c r="B201" s="41"/>
      <c r="C201" s="42"/>
      <c r="E201" s="41"/>
      <c r="F201" s="41"/>
      <c r="G201" s="41"/>
      <c r="L201" s="39"/>
    </row>
    <row r="202" spans="1:12" ht="12.75" x14ac:dyDescent="0.2">
      <c r="A202" s="40"/>
      <c r="B202" s="41"/>
      <c r="C202" s="42"/>
      <c r="E202" s="41"/>
      <c r="F202" s="41"/>
      <c r="G202" s="41"/>
      <c r="L202" s="39"/>
    </row>
    <row r="203" spans="1:12" ht="12.75" x14ac:dyDescent="0.2">
      <c r="A203" s="40"/>
      <c r="B203" s="41"/>
      <c r="C203" s="42"/>
      <c r="E203" s="41"/>
      <c r="F203" s="41"/>
      <c r="G203" s="41"/>
      <c r="L203" s="39"/>
    </row>
    <row r="204" spans="1:12" ht="12.75" x14ac:dyDescent="0.2">
      <c r="A204" s="40"/>
      <c r="B204" s="41"/>
      <c r="C204" s="42"/>
      <c r="E204" s="41"/>
      <c r="F204" s="41"/>
      <c r="G204" s="41"/>
      <c r="L204" s="39"/>
    </row>
    <row r="205" spans="1:12" ht="12.75" x14ac:dyDescent="0.2">
      <c r="A205" s="40"/>
      <c r="B205" s="41"/>
      <c r="C205" s="42"/>
      <c r="E205" s="41"/>
      <c r="F205" s="41"/>
      <c r="G205" s="41"/>
      <c r="L205" s="39"/>
    </row>
    <row r="206" spans="1:12" ht="12.75" x14ac:dyDescent="0.2">
      <c r="A206" s="40"/>
      <c r="B206" s="41"/>
      <c r="C206" s="42"/>
      <c r="E206" s="41"/>
      <c r="F206" s="41"/>
      <c r="G206" s="41"/>
      <c r="L206" s="39"/>
    </row>
    <row r="207" spans="1:12" ht="12.75" x14ac:dyDescent="0.2">
      <c r="A207" s="40"/>
      <c r="B207" s="41"/>
      <c r="C207" s="42"/>
      <c r="E207" s="41"/>
      <c r="F207" s="41"/>
      <c r="G207" s="41"/>
      <c r="L207" s="39"/>
    </row>
    <row r="208" spans="1:12" ht="12.75" x14ac:dyDescent="0.2">
      <c r="A208" s="40"/>
      <c r="B208" s="41"/>
      <c r="C208" s="42"/>
      <c r="E208" s="41"/>
      <c r="F208" s="41"/>
      <c r="G208" s="41"/>
      <c r="L208" s="39"/>
    </row>
    <row r="209" spans="1:12" ht="12.75" x14ac:dyDescent="0.2">
      <c r="A209" s="40"/>
      <c r="B209" s="41"/>
      <c r="C209" s="42"/>
      <c r="E209" s="41"/>
      <c r="F209" s="41"/>
      <c r="G209" s="41"/>
      <c r="L209" s="39"/>
    </row>
    <row r="210" spans="1:12" ht="12.75" x14ac:dyDescent="0.2">
      <c r="A210" s="40"/>
      <c r="B210" s="41"/>
      <c r="C210" s="42"/>
      <c r="E210" s="41"/>
      <c r="F210" s="41"/>
      <c r="G210" s="41"/>
      <c r="L210" s="39"/>
    </row>
    <row r="211" spans="1:12" ht="12.75" x14ac:dyDescent="0.2">
      <c r="A211" s="40"/>
      <c r="B211" s="41"/>
      <c r="C211" s="42"/>
      <c r="E211" s="41"/>
      <c r="F211" s="41"/>
      <c r="G211" s="41"/>
      <c r="L211" s="39"/>
    </row>
    <row r="212" spans="1:12" ht="12.75" x14ac:dyDescent="0.2">
      <c r="A212" s="40"/>
      <c r="B212" s="41"/>
      <c r="C212" s="42"/>
      <c r="E212" s="41"/>
      <c r="F212" s="41"/>
      <c r="G212" s="41"/>
      <c r="L212" s="39"/>
    </row>
    <row r="213" spans="1:12" ht="12.75" x14ac:dyDescent="0.2">
      <c r="A213" s="40"/>
      <c r="B213" s="41"/>
      <c r="C213" s="42"/>
      <c r="E213" s="41"/>
      <c r="F213" s="41"/>
      <c r="G213" s="41"/>
      <c r="L213" s="39"/>
    </row>
    <row r="214" spans="1:12" ht="12.75" x14ac:dyDescent="0.2">
      <c r="A214" s="40"/>
      <c r="B214" s="41"/>
      <c r="C214" s="42"/>
      <c r="E214" s="41"/>
      <c r="F214" s="41"/>
      <c r="G214" s="41"/>
      <c r="L214" s="39"/>
    </row>
    <row r="215" spans="1:12" ht="12.75" x14ac:dyDescent="0.2">
      <c r="A215" s="40"/>
      <c r="B215" s="41"/>
      <c r="C215" s="42"/>
      <c r="E215" s="41"/>
      <c r="F215" s="41"/>
      <c r="G215" s="41"/>
      <c r="L215" s="39"/>
    </row>
    <row r="216" spans="1:12" ht="12.75" x14ac:dyDescent="0.2">
      <c r="A216" s="40"/>
      <c r="B216" s="41"/>
      <c r="C216" s="42"/>
      <c r="E216" s="41"/>
      <c r="F216" s="41"/>
      <c r="G216" s="41"/>
      <c r="L216" s="39"/>
    </row>
    <row r="217" spans="1:12" ht="12.75" x14ac:dyDescent="0.2">
      <c r="A217" s="40"/>
      <c r="B217" s="41"/>
      <c r="C217" s="42"/>
      <c r="E217" s="41"/>
      <c r="F217" s="41"/>
      <c r="G217" s="41"/>
      <c r="L217" s="39"/>
    </row>
    <row r="218" spans="1:12" ht="12.75" x14ac:dyDescent="0.2">
      <c r="A218" s="40"/>
      <c r="B218" s="41"/>
      <c r="C218" s="42"/>
      <c r="E218" s="41"/>
      <c r="F218" s="41"/>
      <c r="G218" s="41"/>
      <c r="L218" s="39"/>
    </row>
    <row r="219" spans="1:12" ht="12.75" x14ac:dyDescent="0.2">
      <c r="A219" s="40"/>
      <c r="B219" s="41"/>
      <c r="C219" s="42"/>
      <c r="E219" s="41"/>
      <c r="F219" s="41"/>
      <c r="G219" s="41"/>
      <c r="L219" s="39"/>
    </row>
    <row r="220" spans="1:12" ht="12.75" x14ac:dyDescent="0.2">
      <c r="A220" s="40"/>
      <c r="B220" s="41"/>
      <c r="C220" s="42"/>
      <c r="E220" s="41"/>
      <c r="F220" s="41"/>
      <c r="G220" s="41"/>
      <c r="L220" s="39"/>
    </row>
    <row r="221" spans="1:12" ht="12.75" x14ac:dyDescent="0.2">
      <c r="A221" s="40"/>
      <c r="B221" s="41"/>
      <c r="C221" s="42"/>
      <c r="E221" s="41"/>
      <c r="F221" s="41"/>
      <c r="G221" s="41"/>
      <c r="L221" s="39"/>
    </row>
    <row r="222" spans="1:12" ht="12.75" x14ac:dyDescent="0.2">
      <c r="A222" s="40"/>
      <c r="B222" s="41"/>
      <c r="C222" s="42"/>
      <c r="E222" s="41"/>
      <c r="F222" s="41"/>
      <c r="G222" s="41"/>
      <c r="L222" s="39"/>
    </row>
    <row r="223" spans="1:12" ht="12.75" x14ac:dyDescent="0.2">
      <c r="A223" s="40"/>
      <c r="B223" s="41"/>
      <c r="C223" s="42"/>
      <c r="E223" s="41"/>
      <c r="F223" s="41"/>
      <c r="G223" s="41"/>
      <c r="L223" s="39"/>
    </row>
    <row r="224" spans="1:12" ht="12.75" x14ac:dyDescent="0.2">
      <c r="A224" s="40"/>
      <c r="B224" s="41"/>
      <c r="C224" s="42"/>
      <c r="E224" s="41"/>
      <c r="F224" s="41"/>
      <c r="G224" s="41"/>
      <c r="L224" s="39"/>
    </row>
    <row r="225" spans="1:12" ht="12.75" x14ac:dyDescent="0.2">
      <c r="A225" s="40"/>
      <c r="B225" s="41"/>
      <c r="C225" s="42"/>
      <c r="E225" s="41"/>
      <c r="F225" s="41"/>
      <c r="G225" s="41"/>
      <c r="L225" s="39"/>
    </row>
    <row r="226" spans="1:12" ht="12.75" x14ac:dyDescent="0.2">
      <c r="A226" s="40"/>
      <c r="B226" s="41"/>
      <c r="C226" s="42"/>
      <c r="E226" s="41"/>
      <c r="F226" s="41"/>
      <c r="G226" s="41"/>
      <c r="L226" s="39"/>
    </row>
    <row r="227" spans="1:12" ht="12.75" x14ac:dyDescent="0.2">
      <c r="A227" s="40"/>
      <c r="B227" s="41"/>
      <c r="C227" s="42"/>
      <c r="E227" s="41"/>
      <c r="F227" s="41"/>
      <c r="G227" s="41"/>
      <c r="L227" s="39"/>
    </row>
    <row r="228" spans="1:12" ht="12.75" x14ac:dyDescent="0.2">
      <c r="A228" s="40"/>
      <c r="B228" s="41"/>
      <c r="C228" s="42"/>
      <c r="E228" s="41"/>
      <c r="F228" s="41"/>
      <c r="G228" s="41"/>
      <c r="L228" s="39"/>
    </row>
    <row r="229" spans="1:12" ht="12.75" x14ac:dyDescent="0.2">
      <c r="A229" s="40"/>
      <c r="B229" s="41"/>
      <c r="C229" s="42"/>
      <c r="E229" s="41"/>
      <c r="F229" s="41"/>
      <c r="G229" s="41"/>
      <c r="L229" s="39"/>
    </row>
    <row r="230" spans="1:12" ht="12.75" x14ac:dyDescent="0.2">
      <c r="A230" s="40"/>
      <c r="B230" s="41"/>
      <c r="C230" s="42"/>
      <c r="E230" s="41"/>
      <c r="F230" s="41"/>
      <c r="G230" s="41"/>
      <c r="L230" s="39"/>
    </row>
    <row r="231" spans="1:12" ht="12.75" x14ac:dyDescent="0.2">
      <c r="A231" s="40"/>
      <c r="B231" s="41"/>
      <c r="C231" s="42"/>
      <c r="E231" s="41"/>
      <c r="F231" s="41"/>
      <c r="G231" s="41"/>
      <c r="L231" s="39"/>
    </row>
    <row r="232" spans="1:12" ht="12.75" x14ac:dyDescent="0.2">
      <c r="A232" s="40"/>
      <c r="B232" s="41"/>
      <c r="C232" s="42"/>
      <c r="E232" s="41"/>
      <c r="F232" s="41"/>
      <c r="G232" s="41"/>
      <c r="L232" s="39"/>
    </row>
    <row r="233" spans="1:12" ht="12.75" x14ac:dyDescent="0.2">
      <c r="A233" s="40"/>
      <c r="B233" s="41"/>
      <c r="C233" s="42"/>
      <c r="E233" s="41"/>
      <c r="F233" s="41"/>
      <c r="G233" s="41"/>
      <c r="L233" s="39"/>
    </row>
    <row r="234" spans="1:12" ht="12.75" x14ac:dyDescent="0.2">
      <c r="A234" s="40"/>
      <c r="B234" s="41"/>
      <c r="C234" s="42"/>
      <c r="E234" s="41"/>
      <c r="F234" s="41"/>
      <c r="G234" s="41"/>
      <c r="L234" s="39"/>
    </row>
    <row r="235" spans="1:12" ht="12.75" x14ac:dyDescent="0.2">
      <c r="A235" s="40"/>
      <c r="B235" s="41"/>
      <c r="C235" s="42"/>
      <c r="E235" s="41"/>
      <c r="F235" s="41"/>
      <c r="G235" s="41"/>
      <c r="L235" s="39"/>
    </row>
    <row r="236" spans="1:12" ht="12.75" x14ac:dyDescent="0.2">
      <c r="A236" s="40"/>
      <c r="B236" s="41"/>
      <c r="C236" s="42"/>
      <c r="E236" s="41"/>
      <c r="F236" s="41"/>
      <c r="G236" s="41"/>
      <c r="L236" s="39"/>
    </row>
    <row r="237" spans="1:12" ht="12.75" x14ac:dyDescent="0.2">
      <c r="A237" s="40"/>
      <c r="B237" s="41"/>
      <c r="C237" s="42"/>
      <c r="E237" s="41"/>
      <c r="F237" s="41"/>
      <c r="G237" s="41"/>
      <c r="L237" s="39"/>
    </row>
    <row r="238" spans="1:12" ht="12.75" x14ac:dyDescent="0.2">
      <c r="A238" s="40"/>
      <c r="B238" s="41"/>
      <c r="C238" s="42"/>
      <c r="E238" s="41"/>
      <c r="F238" s="41"/>
      <c r="G238" s="41"/>
      <c r="L238" s="39"/>
    </row>
    <row r="239" spans="1:12" ht="12.75" x14ac:dyDescent="0.2">
      <c r="A239" s="40"/>
      <c r="B239" s="41"/>
      <c r="C239" s="42"/>
      <c r="E239" s="41"/>
      <c r="F239" s="41"/>
      <c r="G239" s="41"/>
      <c r="L239" s="39"/>
    </row>
    <row r="240" spans="1:12" ht="12.75" x14ac:dyDescent="0.2">
      <c r="A240" s="40"/>
      <c r="B240" s="41"/>
      <c r="C240" s="42"/>
      <c r="E240" s="41"/>
      <c r="F240" s="41"/>
      <c r="G240" s="41"/>
      <c r="L240" s="39"/>
    </row>
    <row r="241" spans="1:12" ht="12.75" x14ac:dyDescent="0.2">
      <c r="A241" s="40"/>
      <c r="B241" s="41"/>
      <c r="C241" s="42"/>
      <c r="E241" s="41"/>
      <c r="F241" s="41"/>
      <c r="G241" s="41"/>
      <c r="L241" s="39"/>
    </row>
    <row r="242" spans="1:12" ht="12.75" x14ac:dyDescent="0.2">
      <c r="A242" s="40"/>
      <c r="B242" s="41"/>
      <c r="C242" s="42"/>
      <c r="E242" s="41"/>
      <c r="F242" s="41"/>
      <c r="G242" s="41"/>
      <c r="L242" s="39"/>
    </row>
    <row r="243" spans="1:12" ht="12.75" x14ac:dyDescent="0.2">
      <c r="A243" s="40"/>
      <c r="B243" s="41"/>
      <c r="C243" s="42"/>
      <c r="E243" s="41"/>
      <c r="F243" s="41"/>
      <c r="G243" s="41"/>
      <c r="L243" s="39"/>
    </row>
    <row r="244" spans="1:12" ht="12.75" x14ac:dyDescent="0.2">
      <c r="A244" s="40"/>
      <c r="B244" s="41"/>
      <c r="C244" s="42"/>
      <c r="E244" s="41"/>
      <c r="F244" s="41"/>
      <c r="G244" s="41"/>
      <c r="L244" s="39"/>
    </row>
    <row r="245" spans="1:12" ht="12.75" x14ac:dyDescent="0.2">
      <c r="A245" s="40"/>
      <c r="B245" s="41"/>
      <c r="C245" s="42"/>
      <c r="E245" s="41"/>
      <c r="F245" s="41"/>
      <c r="G245" s="41"/>
      <c r="L245" s="39"/>
    </row>
    <row r="246" spans="1:12" ht="12.75" x14ac:dyDescent="0.2">
      <c r="A246" s="40"/>
      <c r="B246" s="41"/>
      <c r="C246" s="42"/>
      <c r="E246" s="41"/>
      <c r="F246" s="41"/>
      <c r="G246" s="41"/>
      <c r="L246" s="39"/>
    </row>
    <row r="247" spans="1:12" ht="12.75" x14ac:dyDescent="0.2">
      <c r="A247" s="40"/>
      <c r="B247" s="41"/>
      <c r="C247" s="42"/>
      <c r="E247" s="41"/>
      <c r="F247" s="41"/>
      <c r="G247" s="41"/>
      <c r="L247" s="39"/>
    </row>
    <row r="248" spans="1:12" ht="12.75" x14ac:dyDescent="0.2">
      <c r="A248" s="40"/>
      <c r="B248" s="41"/>
      <c r="C248" s="42"/>
      <c r="E248" s="41"/>
      <c r="F248" s="41"/>
      <c r="G248" s="41"/>
      <c r="L248" s="39"/>
    </row>
    <row r="249" spans="1:12" ht="12.75" x14ac:dyDescent="0.2">
      <c r="A249" s="40"/>
      <c r="B249" s="41"/>
      <c r="C249" s="42"/>
      <c r="E249" s="41"/>
      <c r="F249" s="41"/>
      <c r="G249" s="41"/>
      <c r="L249" s="39"/>
    </row>
    <row r="250" spans="1:12" ht="12.75" x14ac:dyDescent="0.2">
      <c r="A250" s="40"/>
      <c r="B250" s="41"/>
      <c r="C250" s="42"/>
      <c r="E250" s="41"/>
      <c r="F250" s="41"/>
      <c r="G250" s="41"/>
      <c r="L250" s="39"/>
    </row>
    <row r="251" spans="1:12" ht="12.75" x14ac:dyDescent="0.2">
      <c r="A251" s="40"/>
      <c r="B251" s="41"/>
      <c r="C251" s="42"/>
      <c r="E251" s="41"/>
      <c r="F251" s="41"/>
      <c r="G251" s="41"/>
      <c r="L251" s="39"/>
    </row>
    <row r="252" spans="1:12" ht="12.75" x14ac:dyDescent="0.2">
      <c r="A252" s="40"/>
      <c r="B252" s="41"/>
      <c r="C252" s="42"/>
      <c r="E252" s="41"/>
      <c r="F252" s="41"/>
      <c r="G252" s="41"/>
      <c r="L252" s="39"/>
    </row>
    <row r="253" spans="1:12" ht="12.75" x14ac:dyDescent="0.2">
      <c r="A253" s="40"/>
      <c r="B253" s="41"/>
      <c r="C253" s="42"/>
      <c r="E253" s="41"/>
      <c r="F253" s="41"/>
      <c r="G253" s="41"/>
      <c r="L253" s="39"/>
    </row>
    <row r="254" spans="1:12" ht="12.75" x14ac:dyDescent="0.2">
      <c r="A254" s="40"/>
      <c r="B254" s="41"/>
      <c r="C254" s="42"/>
      <c r="E254" s="41"/>
      <c r="F254" s="41"/>
      <c r="G254" s="41"/>
      <c r="L254" s="39"/>
    </row>
    <row r="255" spans="1:12" ht="12.75" x14ac:dyDescent="0.2">
      <c r="A255" s="40"/>
      <c r="B255" s="41"/>
      <c r="C255" s="42"/>
      <c r="E255" s="41"/>
      <c r="F255" s="41"/>
      <c r="G255" s="41"/>
      <c r="L255" s="39"/>
    </row>
    <row r="256" spans="1:12" ht="12.75" x14ac:dyDescent="0.2">
      <c r="A256" s="40"/>
      <c r="B256" s="41"/>
      <c r="C256" s="42"/>
      <c r="E256" s="41"/>
      <c r="F256" s="41"/>
      <c r="G256" s="41"/>
      <c r="L256" s="39"/>
    </row>
    <row r="257" spans="1:12" ht="12.75" x14ac:dyDescent="0.2">
      <c r="A257" s="40"/>
      <c r="B257" s="41"/>
      <c r="C257" s="42"/>
      <c r="E257" s="41"/>
      <c r="F257" s="41"/>
      <c r="G257" s="41"/>
      <c r="L257" s="39"/>
    </row>
    <row r="258" spans="1:12" ht="12.75" x14ac:dyDescent="0.2">
      <c r="A258" s="40"/>
      <c r="B258" s="41"/>
      <c r="C258" s="42"/>
      <c r="E258" s="41"/>
      <c r="F258" s="41"/>
      <c r="G258" s="41"/>
      <c r="L258" s="39"/>
    </row>
    <row r="259" spans="1:12" ht="12.75" x14ac:dyDescent="0.2">
      <c r="A259" s="40"/>
      <c r="B259" s="41"/>
      <c r="C259" s="42"/>
      <c r="E259" s="41"/>
      <c r="F259" s="41"/>
      <c r="G259" s="41"/>
      <c r="L259" s="39"/>
    </row>
    <row r="260" spans="1:12" ht="12.75" x14ac:dyDescent="0.2">
      <c r="A260" s="40"/>
      <c r="B260" s="41"/>
      <c r="C260" s="42"/>
      <c r="E260" s="41"/>
      <c r="F260" s="41"/>
      <c r="G260" s="41"/>
      <c r="L260" s="39"/>
    </row>
    <row r="261" spans="1:12" ht="12.75" x14ac:dyDescent="0.2">
      <c r="A261" s="40"/>
      <c r="B261" s="41"/>
      <c r="C261" s="42"/>
      <c r="E261" s="41"/>
      <c r="F261" s="41"/>
      <c r="G261" s="41"/>
      <c r="L261" s="39"/>
    </row>
    <row r="262" spans="1:12" ht="12.75" x14ac:dyDescent="0.2">
      <c r="A262" s="40"/>
      <c r="B262" s="41"/>
      <c r="C262" s="42"/>
      <c r="E262" s="41"/>
      <c r="F262" s="41"/>
      <c r="G262" s="41"/>
      <c r="L262" s="39"/>
    </row>
    <row r="263" spans="1:12" ht="12.75" x14ac:dyDescent="0.2">
      <c r="A263" s="40"/>
      <c r="B263" s="41"/>
      <c r="C263" s="42"/>
      <c r="E263" s="41"/>
      <c r="F263" s="41"/>
      <c r="G263" s="41"/>
      <c r="L263" s="39"/>
    </row>
    <row r="264" spans="1:12" ht="12.75" x14ac:dyDescent="0.2">
      <c r="A264" s="40"/>
      <c r="B264" s="41"/>
      <c r="C264" s="42"/>
      <c r="E264" s="41"/>
      <c r="F264" s="41"/>
      <c r="G264" s="41"/>
      <c r="L264" s="39"/>
    </row>
    <row r="265" spans="1:12" ht="12.75" x14ac:dyDescent="0.2">
      <c r="A265" s="40"/>
      <c r="B265" s="41"/>
      <c r="C265" s="42"/>
      <c r="E265" s="41"/>
      <c r="F265" s="41"/>
      <c r="G265" s="41"/>
      <c r="L265" s="39"/>
    </row>
    <row r="266" spans="1:12" ht="12.75" x14ac:dyDescent="0.2">
      <c r="A266" s="40"/>
      <c r="B266" s="41"/>
      <c r="C266" s="42"/>
      <c r="E266" s="41"/>
      <c r="F266" s="41"/>
      <c r="G266" s="41"/>
      <c r="L266" s="39"/>
    </row>
    <row r="267" spans="1:12" ht="12.75" x14ac:dyDescent="0.2">
      <c r="A267" s="40"/>
      <c r="B267" s="41"/>
      <c r="C267" s="42"/>
      <c r="E267" s="41"/>
      <c r="F267" s="41"/>
      <c r="G267" s="41"/>
      <c r="L267" s="39"/>
    </row>
    <row r="268" spans="1:12" ht="12.75" x14ac:dyDescent="0.2">
      <c r="A268" s="40"/>
      <c r="B268" s="41"/>
      <c r="C268" s="42"/>
      <c r="E268" s="41"/>
      <c r="F268" s="41"/>
      <c r="G268" s="41"/>
      <c r="L268" s="39"/>
    </row>
    <row r="269" spans="1:12" ht="12.75" x14ac:dyDescent="0.2">
      <c r="A269" s="40"/>
      <c r="B269" s="41"/>
      <c r="C269" s="42"/>
      <c r="E269" s="41"/>
      <c r="F269" s="41"/>
      <c r="G269" s="41"/>
      <c r="L269" s="39"/>
    </row>
    <row r="270" spans="1:12" ht="12.75" x14ac:dyDescent="0.2">
      <c r="A270" s="40"/>
      <c r="B270" s="41"/>
      <c r="C270" s="42"/>
      <c r="E270" s="41"/>
      <c r="F270" s="41"/>
      <c r="G270" s="41"/>
      <c r="L270" s="39"/>
    </row>
    <row r="271" spans="1:12" ht="12.75" x14ac:dyDescent="0.2">
      <c r="A271" s="40"/>
      <c r="B271" s="41"/>
      <c r="C271" s="42"/>
      <c r="E271" s="41"/>
      <c r="F271" s="41"/>
      <c r="G271" s="41"/>
      <c r="L271" s="39"/>
    </row>
    <row r="272" spans="1:12" ht="12.75" x14ac:dyDescent="0.2">
      <c r="A272" s="40"/>
      <c r="B272" s="41"/>
      <c r="C272" s="42"/>
      <c r="E272" s="41"/>
      <c r="F272" s="41"/>
      <c r="G272" s="41"/>
      <c r="L272" s="39"/>
    </row>
    <row r="273" spans="1:12" ht="12.75" x14ac:dyDescent="0.2">
      <c r="A273" s="40"/>
      <c r="B273" s="41"/>
      <c r="C273" s="42"/>
      <c r="E273" s="41"/>
      <c r="F273" s="41"/>
      <c r="G273" s="41"/>
      <c r="L273" s="39"/>
    </row>
    <row r="274" spans="1:12" ht="12.75" x14ac:dyDescent="0.2">
      <c r="A274" s="40"/>
      <c r="B274" s="41"/>
      <c r="C274" s="42"/>
      <c r="E274" s="41"/>
      <c r="F274" s="41"/>
      <c r="G274" s="41"/>
      <c r="L274" s="39"/>
    </row>
    <row r="275" spans="1:12" ht="12.75" x14ac:dyDescent="0.2">
      <c r="A275" s="40"/>
      <c r="B275" s="41"/>
      <c r="C275" s="42"/>
      <c r="E275" s="41"/>
      <c r="F275" s="41"/>
      <c r="G275" s="41"/>
      <c r="L275" s="39"/>
    </row>
    <row r="276" spans="1:12" ht="12.75" x14ac:dyDescent="0.2">
      <c r="A276" s="40"/>
      <c r="B276" s="41"/>
      <c r="C276" s="42"/>
      <c r="E276" s="41"/>
      <c r="F276" s="41"/>
      <c r="G276" s="41"/>
      <c r="L276" s="39"/>
    </row>
    <row r="277" spans="1:12" ht="12.75" x14ac:dyDescent="0.2">
      <c r="A277" s="40"/>
      <c r="B277" s="41"/>
      <c r="C277" s="42"/>
      <c r="E277" s="41"/>
      <c r="F277" s="41"/>
      <c r="G277" s="41"/>
      <c r="L277" s="39"/>
    </row>
    <row r="278" spans="1:12" ht="12.75" x14ac:dyDescent="0.2">
      <c r="A278" s="40"/>
      <c r="B278" s="41"/>
      <c r="C278" s="42"/>
      <c r="E278" s="41"/>
      <c r="F278" s="41"/>
      <c r="G278" s="41"/>
      <c r="L278" s="39"/>
    </row>
    <row r="279" spans="1:12" ht="12.75" x14ac:dyDescent="0.2">
      <c r="A279" s="40"/>
      <c r="B279" s="41"/>
      <c r="C279" s="42"/>
      <c r="E279" s="41"/>
      <c r="F279" s="41"/>
      <c r="G279" s="41"/>
      <c r="L279" s="39"/>
    </row>
    <row r="280" spans="1:12" ht="12.75" x14ac:dyDescent="0.2">
      <c r="A280" s="40"/>
      <c r="B280" s="41"/>
      <c r="C280" s="42"/>
      <c r="E280" s="41"/>
      <c r="F280" s="41"/>
      <c r="G280" s="41"/>
      <c r="L280" s="39"/>
    </row>
    <row r="281" spans="1:12" ht="12.75" x14ac:dyDescent="0.2">
      <c r="A281" s="40"/>
      <c r="B281" s="41"/>
      <c r="C281" s="42"/>
      <c r="E281" s="41"/>
      <c r="F281" s="41"/>
      <c r="G281" s="41"/>
      <c r="L281" s="39"/>
    </row>
    <row r="282" spans="1:12" ht="12.75" x14ac:dyDescent="0.2">
      <c r="A282" s="40"/>
      <c r="B282" s="41"/>
      <c r="C282" s="42"/>
      <c r="E282" s="41"/>
      <c r="F282" s="41"/>
      <c r="G282" s="41"/>
      <c r="L282" s="39"/>
    </row>
    <row r="283" spans="1:12" ht="12.75" x14ac:dyDescent="0.2">
      <c r="A283" s="40"/>
      <c r="B283" s="41"/>
      <c r="C283" s="42"/>
      <c r="E283" s="41"/>
      <c r="F283" s="41"/>
      <c r="G283" s="41"/>
      <c r="L283" s="39"/>
    </row>
    <row r="284" spans="1:12" ht="12.75" x14ac:dyDescent="0.2">
      <c r="A284" s="40"/>
      <c r="B284" s="41"/>
      <c r="C284" s="42"/>
      <c r="E284" s="41"/>
      <c r="F284" s="41"/>
      <c r="G284" s="41"/>
      <c r="L284" s="39"/>
    </row>
    <row r="285" spans="1:12" ht="12.75" x14ac:dyDescent="0.2">
      <c r="A285" s="40"/>
      <c r="B285" s="41"/>
      <c r="C285" s="42"/>
      <c r="E285" s="41"/>
      <c r="F285" s="41"/>
      <c r="G285" s="41"/>
      <c r="L285" s="39"/>
    </row>
    <row r="286" spans="1:12" ht="12.75" x14ac:dyDescent="0.2">
      <c r="A286" s="40"/>
      <c r="B286" s="41"/>
      <c r="C286" s="42"/>
      <c r="E286" s="41"/>
      <c r="F286" s="41"/>
      <c r="G286" s="41"/>
      <c r="L286" s="39"/>
    </row>
    <row r="287" spans="1:12" ht="12.75" x14ac:dyDescent="0.2">
      <c r="A287" s="40"/>
      <c r="B287" s="41"/>
      <c r="C287" s="42"/>
      <c r="E287" s="41"/>
      <c r="F287" s="41"/>
      <c r="G287" s="41"/>
      <c r="L287" s="39"/>
    </row>
    <row r="288" spans="1:12" ht="12.75" x14ac:dyDescent="0.2">
      <c r="A288" s="40"/>
      <c r="B288" s="41"/>
      <c r="C288" s="42"/>
      <c r="E288" s="41"/>
      <c r="F288" s="41"/>
      <c r="G288" s="41"/>
      <c r="L288" s="39"/>
    </row>
    <row r="289" spans="1:12" ht="12.75" x14ac:dyDescent="0.2">
      <c r="A289" s="40"/>
      <c r="B289" s="41"/>
      <c r="C289" s="42"/>
      <c r="E289" s="41"/>
      <c r="F289" s="41"/>
      <c r="G289" s="41"/>
      <c r="L289" s="39"/>
    </row>
    <row r="290" spans="1:12" ht="12.75" x14ac:dyDescent="0.2">
      <c r="A290" s="40"/>
      <c r="B290" s="41"/>
      <c r="C290" s="42"/>
      <c r="E290" s="41"/>
      <c r="F290" s="41"/>
      <c r="G290" s="41"/>
      <c r="L290" s="39"/>
    </row>
    <row r="291" spans="1:12" ht="12.75" x14ac:dyDescent="0.2">
      <c r="A291" s="40"/>
      <c r="B291" s="41"/>
      <c r="C291" s="42"/>
      <c r="E291" s="41"/>
      <c r="F291" s="41"/>
      <c r="G291" s="41"/>
      <c r="L291" s="39"/>
    </row>
    <row r="292" spans="1:12" ht="12.75" x14ac:dyDescent="0.2">
      <c r="A292" s="40"/>
      <c r="B292" s="41"/>
      <c r="C292" s="42"/>
      <c r="E292" s="41"/>
      <c r="F292" s="41"/>
      <c r="G292" s="41"/>
      <c r="L292" s="39"/>
    </row>
    <row r="293" spans="1:12" ht="12.75" x14ac:dyDescent="0.2">
      <c r="A293" s="40"/>
      <c r="B293" s="41"/>
      <c r="C293" s="42"/>
      <c r="E293" s="41"/>
      <c r="F293" s="41"/>
      <c r="G293" s="41"/>
      <c r="L293" s="39"/>
    </row>
    <row r="294" spans="1:12" ht="12.75" x14ac:dyDescent="0.2">
      <c r="A294" s="40"/>
      <c r="B294" s="41"/>
      <c r="C294" s="42"/>
      <c r="E294" s="41"/>
      <c r="F294" s="41"/>
      <c r="G294" s="41"/>
      <c r="L294" s="39"/>
    </row>
    <row r="295" spans="1:12" ht="12.75" x14ac:dyDescent="0.2">
      <c r="A295" s="40"/>
      <c r="B295" s="41"/>
      <c r="C295" s="42"/>
      <c r="E295" s="41"/>
      <c r="F295" s="41"/>
      <c r="G295" s="41"/>
      <c r="L295" s="39"/>
    </row>
    <row r="296" spans="1:12" ht="12.75" x14ac:dyDescent="0.2">
      <c r="A296" s="40"/>
      <c r="B296" s="41"/>
      <c r="C296" s="42"/>
      <c r="E296" s="41"/>
      <c r="F296" s="41"/>
      <c r="G296" s="41"/>
      <c r="L296" s="39"/>
    </row>
    <row r="297" spans="1:12" ht="12.75" x14ac:dyDescent="0.2">
      <c r="A297" s="40"/>
      <c r="B297" s="41"/>
      <c r="C297" s="42"/>
      <c r="E297" s="41"/>
      <c r="F297" s="41"/>
      <c r="G297" s="41"/>
      <c r="L297" s="39"/>
    </row>
    <row r="298" spans="1:12" ht="12.75" x14ac:dyDescent="0.2">
      <c r="A298" s="40"/>
      <c r="B298" s="41"/>
      <c r="C298" s="42"/>
      <c r="E298" s="41"/>
      <c r="F298" s="41"/>
      <c r="G298" s="41"/>
      <c r="L298" s="39"/>
    </row>
    <row r="299" spans="1:12" ht="12.75" x14ac:dyDescent="0.2">
      <c r="A299" s="40"/>
      <c r="B299" s="41"/>
      <c r="C299" s="42"/>
      <c r="E299" s="41"/>
      <c r="F299" s="41"/>
      <c r="G299" s="41"/>
      <c r="L299" s="39"/>
    </row>
    <row r="300" spans="1:12" ht="12.75" x14ac:dyDescent="0.2">
      <c r="A300" s="40"/>
      <c r="B300" s="41"/>
      <c r="C300" s="42"/>
      <c r="E300" s="41"/>
      <c r="F300" s="41"/>
      <c r="G300" s="41"/>
      <c r="L300" s="39"/>
    </row>
    <row r="301" spans="1:12" ht="12.75" x14ac:dyDescent="0.2">
      <c r="A301" s="40"/>
      <c r="B301" s="41"/>
      <c r="C301" s="42"/>
      <c r="E301" s="41"/>
      <c r="F301" s="41"/>
      <c r="G301" s="41"/>
      <c r="L301" s="39"/>
    </row>
    <row r="302" spans="1:12" ht="12.75" x14ac:dyDescent="0.2">
      <c r="A302" s="40"/>
      <c r="B302" s="41"/>
      <c r="C302" s="42"/>
      <c r="E302" s="41"/>
      <c r="F302" s="41"/>
      <c r="G302" s="41"/>
      <c r="L302" s="39"/>
    </row>
    <row r="303" spans="1:12" ht="12.75" x14ac:dyDescent="0.2">
      <c r="A303" s="40"/>
      <c r="B303" s="41"/>
      <c r="C303" s="42"/>
      <c r="E303" s="41"/>
      <c r="F303" s="41"/>
      <c r="G303" s="41"/>
      <c r="L303" s="39"/>
    </row>
    <row r="304" spans="1:12" ht="12.75" x14ac:dyDescent="0.2">
      <c r="A304" s="40"/>
      <c r="B304" s="41"/>
      <c r="C304" s="42"/>
      <c r="E304" s="41"/>
      <c r="F304" s="41"/>
      <c r="G304" s="41"/>
      <c r="L304" s="39"/>
    </row>
    <row r="305" spans="1:12" ht="12.75" x14ac:dyDescent="0.2">
      <c r="A305" s="40"/>
      <c r="B305" s="41"/>
      <c r="C305" s="42"/>
      <c r="E305" s="41"/>
      <c r="F305" s="41"/>
      <c r="G305" s="41"/>
      <c r="L305" s="39"/>
    </row>
    <row r="306" spans="1:12" ht="12.75" x14ac:dyDescent="0.2">
      <c r="A306" s="40"/>
      <c r="B306" s="41"/>
      <c r="C306" s="42"/>
      <c r="E306" s="41"/>
      <c r="F306" s="41"/>
      <c r="G306" s="41"/>
      <c r="L306" s="39"/>
    </row>
    <row r="307" spans="1:12" ht="12.75" x14ac:dyDescent="0.2">
      <c r="A307" s="40"/>
      <c r="B307" s="41"/>
      <c r="C307" s="42"/>
      <c r="E307" s="41"/>
      <c r="F307" s="41"/>
      <c r="G307" s="41"/>
      <c r="L307" s="39"/>
    </row>
    <row r="308" spans="1:12" ht="12.75" x14ac:dyDescent="0.2">
      <c r="A308" s="40"/>
      <c r="B308" s="41"/>
      <c r="C308" s="42"/>
      <c r="E308" s="41"/>
      <c r="F308" s="41"/>
      <c r="G308" s="41"/>
      <c r="L308" s="39"/>
    </row>
    <row r="309" spans="1:12" ht="12.75" x14ac:dyDescent="0.2">
      <c r="A309" s="40"/>
      <c r="B309" s="41"/>
      <c r="C309" s="42"/>
      <c r="E309" s="41"/>
      <c r="F309" s="41"/>
      <c r="G309" s="41"/>
      <c r="L309" s="39"/>
    </row>
    <row r="310" spans="1:12" ht="12.75" x14ac:dyDescent="0.2">
      <c r="A310" s="40"/>
      <c r="B310" s="41"/>
      <c r="C310" s="42"/>
      <c r="E310" s="41"/>
      <c r="F310" s="41"/>
      <c r="G310" s="41"/>
      <c r="L310" s="39"/>
    </row>
    <row r="311" spans="1:12" ht="12.75" x14ac:dyDescent="0.2">
      <c r="A311" s="40"/>
      <c r="B311" s="41"/>
      <c r="C311" s="42"/>
      <c r="E311" s="41"/>
      <c r="F311" s="41"/>
      <c r="G311" s="41"/>
      <c r="L311" s="39"/>
    </row>
    <row r="312" spans="1:12" ht="12.75" x14ac:dyDescent="0.2">
      <c r="A312" s="40"/>
      <c r="B312" s="41"/>
      <c r="C312" s="42"/>
      <c r="E312" s="41"/>
      <c r="F312" s="41"/>
      <c r="G312" s="41"/>
      <c r="L312" s="39"/>
    </row>
    <row r="313" spans="1:12" ht="12.75" x14ac:dyDescent="0.2">
      <c r="A313" s="40"/>
      <c r="B313" s="41"/>
      <c r="C313" s="42"/>
      <c r="E313" s="41"/>
      <c r="F313" s="41"/>
      <c r="G313" s="41"/>
      <c r="L313" s="39"/>
    </row>
    <row r="314" spans="1:12" ht="12.75" x14ac:dyDescent="0.2">
      <c r="A314" s="40"/>
      <c r="B314" s="41"/>
      <c r="C314" s="42"/>
      <c r="E314" s="41"/>
      <c r="F314" s="41"/>
      <c r="G314" s="41"/>
      <c r="L314" s="39"/>
    </row>
    <row r="315" spans="1:12" ht="12.75" x14ac:dyDescent="0.2">
      <c r="A315" s="40"/>
      <c r="B315" s="41"/>
      <c r="C315" s="42"/>
      <c r="E315" s="41"/>
      <c r="F315" s="41"/>
      <c r="G315" s="41"/>
      <c r="L315" s="39"/>
    </row>
    <row r="316" spans="1:12" ht="12.75" x14ac:dyDescent="0.2">
      <c r="A316" s="40"/>
      <c r="B316" s="41"/>
      <c r="C316" s="42"/>
      <c r="E316" s="41"/>
      <c r="F316" s="41"/>
      <c r="G316" s="41"/>
      <c r="L316" s="39"/>
    </row>
    <row r="317" spans="1:12" ht="12.75" x14ac:dyDescent="0.2">
      <c r="A317" s="40"/>
      <c r="B317" s="41"/>
      <c r="C317" s="42"/>
      <c r="E317" s="41"/>
      <c r="F317" s="41"/>
      <c r="G317" s="41"/>
      <c r="L317" s="39"/>
    </row>
    <row r="318" spans="1:12" ht="12.75" x14ac:dyDescent="0.2">
      <c r="A318" s="40"/>
      <c r="B318" s="41"/>
      <c r="C318" s="42"/>
      <c r="E318" s="41"/>
      <c r="F318" s="41"/>
      <c r="G318" s="41"/>
      <c r="L318" s="39"/>
    </row>
    <row r="319" spans="1:12" ht="12.75" x14ac:dyDescent="0.2">
      <c r="A319" s="40"/>
      <c r="B319" s="41"/>
      <c r="C319" s="42"/>
      <c r="E319" s="41"/>
      <c r="F319" s="41"/>
      <c r="G319" s="41"/>
      <c r="L319" s="39"/>
    </row>
    <row r="320" spans="1:12" ht="12.75" x14ac:dyDescent="0.2">
      <c r="A320" s="40"/>
      <c r="B320" s="41"/>
      <c r="C320" s="42"/>
      <c r="E320" s="41"/>
      <c r="F320" s="41"/>
      <c r="G320" s="41"/>
      <c r="L320" s="39"/>
    </row>
    <row r="321" spans="1:12" ht="12.75" x14ac:dyDescent="0.2">
      <c r="A321" s="40"/>
      <c r="B321" s="41"/>
      <c r="C321" s="42"/>
      <c r="E321" s="41"/>
      <c r="F321" s="41"/>
      <c r="G321" s="41"/>
      <c r="L321" s="39"/>
    </row>
    <row r="322" spans="1:12" ht="12.75" x14ac:dyDescent="0.2">
      <c r="A322" s="40"/>
      <c r="B322" s="41"/>
      <c r="C322" s="42"/>
      <c r="E322" s="41"/>
      <c r="F322" s="41"/>
      <c r="G322" s="41"/>
      <c r="L322" s="39"/>
    </row>
    <row r="323" spans="1:12" ht="12.75" x14ac:dyDescent="0.2">
      <c r="A323" s="40"/>
      <c r="B323" s="41"/>
      <c r="C323" s="42"/>
      <c r="E323" s="41"/>
      <c r="F323" s="41"/>
      <c r="G323" s="41"/>
      <c r="L323" s="39"/>
    </row>
    <row r="324" spans="1:12" ht="12.75" x14ac:dyDescent="0.2">
      <c r="A324" s="40"/>
      <c r="B324" s="41"/>
      <c r="C324" s="42"/>
      <c r="E324" s="41"/>
      <c r="F324" s="41"/>
      <c r="G324" s="41"/>
      <c r="L324" s="39"/>
    </row>
    <row r="325" spans="1:12" ht="12.75" x14ac:dyDescent="0.2">
      <c r="A325" s="40"/>
      <c r="B325" s="41"/>
      <c r="C325" s="42"/>
      <c r="E325" s="41"/>
      <c r="F325" s="41"/>
      <c r="G325" s="41"/>
      <c r="L325" s="39"/>
    </row>
    <row r="326" spans="1:12" ht="12.75" x14ac:dyDescent="0.2">
      <c r="A326" s="40"/>
      <c r="B326" s="41"/>
      <c r="C326" s="42"/>
      <c r="E326" s="41"/>
      <c r="F326" s="41"/>
      <c r="G326" s="41"/>
      <c r="L326" s="39"/>
    </row>
    <row r="327" spans="1:12" ht="12.75" x14ac:dyDescent="0.2">
      <c r="A327" s="40"/>
      <c r="B327" s="41"/>
      <c r="C327" s="42"/>
      <c r="E327" s="41"/>
      <c r="F327" s="41"/>
      <c r="G327" s="41"/>
      <c r="L327" s="39"/>
    </row>
    <row r="328" spans="1:12" ht="12.75" x14ac:dyDescent="0.2">
      <c r="A328" s="40"/>
      <c r="B328" s="41"/>
      <c r="C328" s="42"/>
      <c r="E328" s="41"/>
      <c r="F328" s="41"/>
      <c r="G328" s="41"/>
      <c r="L328" s="39"/>
    </row>
    <row r="329" spans="1:12" ht="12.75" x14ac:dyDescent="0.2">
      <c r="A329" s="40"/>
      <c r="B329" s="41"/>
      <c r="C329" s="42"/>
      <c r="E329" s="41"/>
      <c r="F329" s="41"/>
      <c r="G329" s="41"/>
      <c r="L329" s="39"/>
    </row>
    <row r="330" spans="1:12" ht="12.75" x14ac:dyDescent="0.2">
      <c r="A330" s="40"/>
      <c r="B330" s="41"/>
      <c r="C330" s="42"/>
      <c r="E330" s="41"/>
      <c r="F330" s="41"/>
      <c r="G330" s="41"/>
      <c r="L330" s="39"/>
    </row>
    <row r="331" spans="1:12" ht="12.75" x14ac:dyDescent="0.2">
      <c r="A331" s="40"/>
      <c r="B331" s="41"/>
      <c r="C331" s="42"/>
      <c r="E331" s="41"/>
      <c r="F331" s="41"/>
      <c r="G331" s="41"/>
      <c r="L331" s="39"/>
    </row>
    <row r="332" spans="1:12" ht="12.75" x14ac:dyDescent="0.2">
      <c r="A332" s="40"/>
      <c r="B332" s="41"/>
      <c r="C332" s="42"/>
      <c r="E332" s="41"/>
      <c r="F332" s="41"/>
      <c r="G332" s="41"/>
      <c r="L332" s="39"/>
    </row>
    <row r="333" spans="1:12" ht="12.75" x14ac:dyDescent="0.2">
      <c r="A333" s="40"/>
      <c r="B333" s="41"/>
      <c r="C333" s="42"/>
      <c r="E333" s="41"/>
      <c r="F333" s="41"/>
      <c r="G333" s="41"/>
      <c r="L333" s="39"/>
    </row>
    <row r="334" spans="1:12" ht="12.75" x14ac:dyDescent="0.2">
      <c r="A334" s="40"/>
      <c r="B334" s="41"/>
      <c r="C334" s="42"/>
      <c r="E334" s="41"/>
      <c r="F334" s="41"/>
      <c r="G334" s="41"/>
      <c r="L334" s="39"/>
    </row>
    <row r="335" spans="1:12" ht="12.75" x14ac:dyDescent="0.2">
      <c r="A335" s="40"/>
      <c r="B335" s="41"/>
      <c r="C335" s="42"/>
      <c r="E335" s="41"/>
      <c r="F335" s="41"/>
      <c r="G335" s="41"/>
      <c r="L335" s="39"/>
    </row>
    <row r="336" spans="1:12" ht="12.75" x14ac:dyDescent="0.2">
      <c r="A336" s="40"/>
      <c r="B336" s="41"/>
      <c r="C336" s="42"/>
      <c r="E336" s="41"/>
      <c r="F336" s="41"/>
      <c r="G336" s="41"/>
      <c r="L336" s="39"/>
    </row>
    <row r="337" spans="1:12" ht="12.75" x14ac:dyDescent="0.2">
      <c r="A337" s="40"/>
      <c r="B337" s="41"/>
      <c r="C337" s="42"/>
      <c r="E337" s="41"/>
      <c r="F337" s="41"/>
      <c r="G337" s="41"/>
      <c r="L337" s="39"/>
    </row>
    <row r="338" spans="1:12" ht="12.75" x14ac:dyDescent="0.2">
      <c r="A338" s="40"/>
      <c r="B338" s="41"/>
      <c r="C338" s="42"/>
      <c r="E338" s="41"/>
      <c r="F338" s="41"/>
      <c r="G338" s="41"/>
      <c r="L338" s="39"/>
    </row>
    <row r="339" spans="1:12" ht="12.75" x14ac:dyDescent="0.2">
      <c r="A339" s="40"/>
      <c r="B339" s="41"/>
      <c r="C339" s="42"/>
      <c r="E339" s="41"/>
      <c r="F339" s="41"/>
      <c r="G339" s="41"/>
      <c r="L339" s="39"/>
    </row>
    <row r="340" spans="1:12" ht="12.75" x14ac:dyDescent="0.2">
      <c r="A340" s="40"/>
      <c r="B340" s="41"/>
      <c r="C340" s="42"/>
      <c r="E340" s="41"/>
      <c r="F340" s="41"/>
      <c r="G340" s="41"/>
      <c r="L340" s="39"/>
    </row>
    <row r="341" spans="1:12" ht="12.75" x14ac:dyDescent="0.2">
      <c r="A341" s="40"/>
      <c r="B341" s="41"/>
      <c r="C341" s="42"/>
      <c r="E341" s="41"/>
      <c r="F341" s="41"/>
      <c r="G341" s="41"/>
      <c r="L341" s="39"/>
    </row>
    <row r="342" spans="1:12" ht="12.75" x14ac:dyDescent="0.2">
      <c r="A342" s="40"/>
      <c r="B342" s="41"/>
      <c r="C342" s="42"/>
      <c r="E342" s="41"/>
      <c r="F342" s="41"/>
      <c r="G342" s="41"/>
      <c r="L342" s="39"/>
    </row>
    <row r="343" spans="1:12" ht="12.75" x14ac:dyDescent="0.2">
      <c r="A343" s="40"/>
      <c r="B343" s="41"/>
      <c r="C343" s="42"/>
      <c r="E343" s="41"/>
      <c r="F343" s="41"/>
      <c r="G343" s="41"/>
      <c r="L343" s="39"/>
    </row>
    <row r="344" spans="1:12" ht="12.75" x14ac:dyDescent="0.2">
      <c r="A344" s="40"/>
      <c r="B344" s="41"/>
      <c r="C344" s="42"/>
      <c r="E344" s="41"/>
      <c r="F344" s="41"/>
      <c r="G344" s="41"/>
      <c r="L344" s="39"/>
    </row>
    <row r="345" spans="1:12" ht="12.75" x14ac:dyDescent="0.2">
      <c r="A345" s="40"/>
      <c r="B345" s="41"/>
      <c r="C345" s="42"/>
      <c r="E345" s="41"/>
      <c r="F345" s="41"/>
      <c r="G345" s="41"/>
      <c r="L345" s="39"/>
    </row>
    <row r="346" spans="1:12" ht="12.75" x14ac:dyDescent="0.2">
      <c r="A346" s="40"/>
      <c r="B346" s="41"/>
      <c r="C346" s="42"/>
      <c r="E346" s="41"/>
      <c r="F346" s="41"/>
      <c r="G346" s="41"/>
      <c r="L346" s="39"/>
    </row>
    <row r="347" spans="1:12" ht="12.75" x14ac:dyDescent="0.2">
      <c r="A347" s="40"/>
      <c r="B347" s="41"/>
      <c r="C347" s="42"/>
      <c r="E347" s="41"/>
      <c r="F347" s="41"/>
      <c r="G347" s="41"/>
      <c r="L347" s="39"/>
    </row>
    <row r="348" spans="1:12" ht="12.75" x14ac:dyDescent="0.2">
      <c r="A348" s="40"/>
      <c r="B348" s="41"/>
      <c r="C348" s="42"/>
      <c r="E348" s="41"/>
      <c r="F348" s="41"/>
      <c r="G348" s="41"/>
      <c r="L348" s="39"/>
    </row>
    <row r="349" spans="1:12" ht="12.75" x14ac:dyDescent="0.2">
      <c r="A349" s="40"/>
      <c r="B349" s="41"/>
      <c r="C349" s="42"/>
      <c r="E349" s="41"/>
      <c r="F349" s="41"/>
      <c r="G349" s="41"/>
      <c r="L349" s="39"/>
    </row>
    <row r="350" spans="1:12" ht="12.75" x14ac:dyDescent="0.2">
      <c r="A350" s="40"/>
      <c r="B350" s="41"/>
      <c r="C350" s="42"/>
      <c r="E350" s="41"/>
      <c r="F350" s="41"/>
      <c r="G350" s="41"/>
      <c r="L350" s="39"/>
    </row>
    <row r="351" spans="1:12" ht="12.75" x14ac:dyDescent="0.2">
      <c r="A351" s="40"/>
      <c r="B351" s="41"/>
      <c r="C351" s="42"/>
      <c r="E351" s="41"/>
      <c r="F351" s="41"/>
      <c r="G351" s="41"/>
      <c r="L351" s="39"/>
    </row>
    <row r="352" spans="1:12" ht="12.75" x14ac:dyDescent="0.2">
      <c r="A352" s="40"/>
      <c r="B352" s="41"/>
      <c r="C352" s="42"/>
      <c r="E352" s="41"/>
      <c r="F352" s="41"/>
      <c r="G352" s="41"/>
      <c r="L352" s="39"/>
    </row>
    <row r="353" spans="1:12" ht="12.75" x14ac:dyDescent="0.2">
      <c r="A353" s="40"/>
      <c r="B353" s="41"/>
      <c r="C353" s="42"/>
      <c r="E353" s="41"/>
      <c r="F353" s="41"/>
      <c r="G353" s="41"/>
      <c r="L353" s="39"/>
    </row>
    <row r="354" spans="1:12" ht="12.75" x14ac:dyDescent="0.2">
      <c r="A354" s="40"/>
      <c r="B354" s="41"/>
      <c r="C354" s="42"/>
      <c r="E354" s="41"/>
      <c r="F354" s="41"/>
      <c r="G354" s="41"/>
      <c r="L354" s="39"/>
    </row>
    <row r="355" spans="1:12" ht="12.75" x14ac:dyDescent="0.2">
      <c r="A355" s="40"/>
      <c r="B355" s="41"/>
      <c r="C355" s="42"/>
      <c r="E355" s="41"/>
      <c r="F355" s="41"/>
      <c r="G355" s="41"/>
      <c r="L355" s="39"/>
    </row>
    <row r="356" spans="1:12" ht="12.75" x14ac:dyDescent="0.2">
      <c r="A356" s="40"/>
      <c r="B356" s="41"/>
      <c r="C356" s="42"/>
      <c r="E356" s="41"/>
      <c r="F356" s="41"/>
      <c r="G356" s="41"/>
      <c r="L356" s="39"/>
    </row>
    <row r="357" spans="1:12" ht="12.75" x14ac:dyDescent="0.2">
      <c r="A357" s="40"/>
      <c r="B357" s="41"/>
      <c r="C357" s="42"/>
      <c r="E357" s="41"/>
      <c r="F357" s="41"/>
      <c r="G357" s="41"/>
      <c r="L357" s="39"/>
    </row>
    <row r="358" spans="1:12" ht="12.75" x14ac:dyDescent="0.2">
      <c r="A358" s="40"/>
      <c r="B358" s="41"/>
      <c r="C358" s="42"/>
      <c r="E358" s="41"/>
      <c r="F358" s="41"/>
      <c r="G358" s="41"/>
      <c r="L358" s="39"/>
    </row>
    <row r="359" spans="1:12" ht="12.75" x14ac:dyDescent="0.2">
      <c r="A359" s="40"/>
      <c r="B359" s="41"/>
      <c r="C359" s="42"/>
      <c r="E359" s="41"/>
      <c r="F359" s="41"/>
      <c r="G359" s="41"/>
      <c r="L359" s="39"/>
    </row>
    <row r="360" spans="1:12" ht="12.75" x14ac:dyDescent="0.2">
      <c r="A360" s="40"/>
      <c r="B360" s="41"/>
      <c r="C360" s="42"/>
      <c r="E360" s="41"/>
      <c r="F360" s="41"/>
      <c r="G360" s="41"/>
      <c r="L360" s="39"/>
    </row>
    <row r="361" spans="1:12" ht="12.75" x14ac:dyDescent="0.2">
      <c r="A361" s="40"/>
      <c r="B361" s="41"/>
      <c r="C361" s="42"/>
      <c r="E361" s="41"/>
      <c r="F361" s="41"/>
      <c r="G361" s="41"/>
      <c r="L361" s="39"/>
    </row>
    <row r="362" spans="1:12" ht="12.75" x14ac:dyDescent="0.2">
      <c r="A362" s="40"/>
      <c r="B362" s="41"/>
      <c r="C362" s="42"/>
      <c r="E362" s="41"/>
      <c r="F362" s="41"/>
      <c r="G362" s="41"/>
      <c r="L362" s="39"/>
    </row>
    <row r="363" spans="1:12" ht="12.75" x14ac:dyDescent="0.2">
      <c r="A363" s="40"/>
      <c r="B363" s="41"/>
      <c r="C363" s="42"/>
      <c r="E363" s="41"/>
      <c r="F363" s="41"/>
      <c r="G363" s="41"/>
      <c r="L363" s="39"/>
    </row>
    <row r="364" spans="1:12" ht="12.75" x14ac:dyDescent="0.2">
      <c r="A364" s="40"/>
      <c r="B364" s="41"/>
      <c r="C364" s="42"/>
      <c r="E364" s="41"/>
      <c r="F364" s="41"/>
      <c r="G364" s="41"/>
      <c r="L364" s="39"/>
    </row>
    <row r="365" spans="1:12" ht="12.75" x14ac:dyDescent="0.2">
      <c r="A365" s="40"/>
      <c r="B365" s="41"/>
      <c r="C365" s="42"/>
      <c r="E365" s="41"/>
      <c r="F365" s="41"/>
      <c r="G365" s="41"/>
      <c r="L365" s="39"/>
    </row>
    <row r="366" spans="1:12" ht="12.75" x14ac:dyDescent="0.2">
      <c r="A366" s="40"/>
      <c r="B366" s="41"/>
      <c r="C366" s="42"/>
      <c r="E366" s="41"/>
      <c r="F366" s="41"/>
      <c r="G366" s="41"/>
      <c r="L366" s="39"/>
    </row>
    <row r="367" spans="1:12" ht="12.75" x14ac:dyDescent="0.2">
      <c r="A367" s="40"/>
      <c r="B367" s="41"/>
      <c r="C367" s="42"/>
      <c r="E367" s="41"/>
      <c r="F367" s="41"/>
      <c r="G367" s="41"/>
      <c r="L367" s="39"/>
    </row>
    <row r="368" spans="1:12" ht="12.75" x14ac:dyDescent="0.2">
      <c r="A368" s="40"/>
      <c r="B368" s="41"/>
      <c r="C368" s="42"/>
      <c r="E368" s="41"/>
      <c r="F368" s="41"/>
      <c r="G368" s="41"/>
      <c r="L368" s="39"/>
    </row>
    <row r="369" spans="1:12" ht="12.75" x14ac:dyDescent="0.2">
      <c r="A369" s="40"/>
      <c r="B369" s="41"/>
      <c r="C369" s="42"/>
      <c r="E369" s="41"/>
      <c r="F369" s="41"/>
      <c r="G369" s="41"/>
      <c r="L369" s="39"/>
    </row>
    <row r="370" spans="1:12" ht="12.75" x14ac:dyDescent="0.2">
      <c r="A370" s="40"/>
      <c r="B370" s="41"/>
      <c r="C370" s="42"/>
      <c r="E370" s="41"/>
      <c r="F370" s="41"/>
      <c r="G370" s="41"/>
      <c r="L370" s="39"/>
    </row>
    <row r="371" spans="1:12" ht="12.75" x14ac:dyDescent="0.2">
      <c r="A371" s="40"/>
      <c r="B371" s="41"/>
      <c r="C371" s="42"/>
      <c r="E371" s="41"/>
      <c r="F371" s="41"/>
      <c r="G371" s="41"/>
      <c r="L371" s="39"/>
    </row>
    <row r="372" spans="1:12" ht="12.75" x14ac:dyDescent="0.2">
      <c r="A372" s="40"/>
      <c r="B372" s="41"/>
      <c r="C372" s="42"/>
      <c r="E372" s="41"/>
      <c r="F372" s="41"/>
      <c r="G372" s="41"/>
      <c r="L372" s="39"/>
    </row>
    <row r="373" spans="1:12" ht="12.75" x14ac:dyDescent="0.2">
      <c r="A373" s="40"/>
      <c r="B373" s="41"/>
      <c r="C373" s="42"/>
      <c r="E373" s="41"/>
      <c r="F373" s="41"/>
      <c r="G373" s="41"/>
      <c r="L373" s="39"/>
    </row>
    <row r="374" spans="1:12" ht="12.75" x14ac:dyDescent="0.2">
      <c r="A374" s="40"/>
      <c r="B374" s="41"/>
      <c r="C374" s="42"/>
      <c r="E374" s="41"/>
      <c r="F374" s="41"/>
      <c r="G374" s="41"/>
      <c r="L374" s="39"/>
    </row>
    <row r="375" spans="1:12" ht="12.75" x14ac:dyDescent="0.2">
      <c r="A375" s="40"/>
      <c r="B375" s="41"/>
      <c r="C375" s="42"/>
      <c r="E375" s="41"/>
      <c r="F375" s="41"/>
      <c r="G375" s="41"/>
      <c r="L375" s="39"/>
    </row>
    <row r="376" spans="1:12" ht="12.75" x14ac:dyDescent="0.2">
      <c r="A376" s="40"/>
      <c r="B376" s="41"/>
      <c r="C376" s="42"/>
      <c r="E376" s="41"/>
      <c r="F376" s="41"/>
      <c r="G376" s="41"/>
      <c r="L376" s="39"/>
    </row>
    <row r="377" spans="1:12" ht="12.75" x14ac:dyDescent="0.2">
      <c r="A377" s="40"/>
      <c r="B377" s="41"/>
      <c r="C377" s="42"/>
      <c r="E377" s="41"/>
      <c r="F377" s="41"/>
      <c r="G377" s="41"/>
      <c r="L377" s="39"/>
    </row>
    <row r="378" spans="1:12" ht="12.75" x14ac:dyDescent="0.2">
      <c r="A378" s="40"/>
      <c r="B378" s="41"/>
      <c r="C378" s="42"/>
      <c r="E378" s="41"/>
      <c r="F378" s="41"/>
      <c r="G378" s="41"/>
      <c r="L378" s="39"/>
    </row>
    <row r="379" spans="1:12" ht="12.75" x14ac:dyDescent="0.2">
      <c r="A379" s="40"/>
      <c r="B379" s="41"/>
      <c r="C379" s="42"/>
      <c r="E379" s="41"/>
      <c r="F379" s="41"/>
      <c r="G379" s="41"/>
      <c r="L379" s="39"/>
    </row>
    <row r="380" spans="1:12" ht="12.75" x14ac:dyDescent="0.2">
      <c r="A380" s="40"/>
      <c r="B380" s="41"/>
      <c r="C380" s="42"/>
      <c r="E380" s="41"/>
      <c r="F380" s="41"/>
      <c r="G380" s="41"/>
      <c r="L380" s="39"/>
    </row>
    <row r="381" spans="1:12" ht="12.75" x14ac:dyDescent="0.2">
      <c r="A381" s="40"/>
      <c r="B381" s="41"/>
      <c r="C381" s="42"/>
      <c r="E381" s="41"/>
      <c r="F381" s="41"/>
      <c r="G381" s="41"/>
      <c r="L381" s="39"/>
    </row>
    <row r="382" spans="1:12" ht="12.75" x14ac:dyDescent="0.2">
      <c r="A382" s="40"/>
      <c r="B382" s="41"/>
      <c r="C382" s="42"/>
      <c r="E382" s="41"/>
      <c r="F382" s="41"/>
      <c r="G382" s="41"/>
      <c r="L382" s="39"/>
    </row>
    <row r="383" spans="1:12" ht="12.75" x14ac:dyDescent="0.2">
      <c r="A383" s="40"/>
      <c r="B383" s="41"/>
      <c r="C383" s="42"/>
      <c r="E383" s="41"/>
      <c r="F383" s="41"/>
      <c r="G383" s="41"/>
      <c r="L383" s="39"/>
    </row>
    <row r="384" spans="1:12" ht="12.75" x14ac:dyDescent="0.2">
      <c r="A384" s="40"/>
      <c r="B384" s="41"/>
      <c r="C384" s="42"/>
      <c r="E384" s="41"/>
      <c r="F384" s="41"/>
      <c r="G384" s="41"/>
      <c r="L384" s="39"/>
    </row>
    <row r="385" spans="1:12" ht="12.75" x14ac:dyDescent="0.2">
      <c r="A385" s="40"/>
      <c r="B385" s="41"/>
      <c r="C385" s="42"/>
      <c r="E385" s="41"/>
      <c r="F385" s="41"/>
      <c r="G385" s="41"/>
      <c r="L385" s="39"/>
    </row>
    <row r="386" spans="1:12" ht="12.75" x14ac:dyDescent="0.2">
      <c r="A386" s="40"/>
      <c r="B386" s="41"/>
      <c r="C386" s="42"/>
      <c r="E386" s="41"/>
      <c r="F386" s="41"/>
      <c r="G386" s="41"/>
      <c r="L386" s="39"/>
    </row>
    <row r="387" spans="1:12" ht="12.75" x14ac:dyDescent="0.2">
      <c r="A387" s="40"/>
      <c r="B387" s="41"/>
      <c r="C387" s="42"/>
      <c r="E387" s="41"/>
      <c r="F387" s="41"/>
      <c r="G387" s="41"/>
      <c r="L387" s="39"/>
    </row>
    <row r="388" spans="1:12" ht="12.75" x14ac:dyDescent="0.2">
      <c r="A388" s="40"/>
      <c r="B388" s="41"/>
      <c r="C388" s="42"/>
      <c r="E388" s="41"/>
      <c r="F388" s="41"/>
      <c r="G388" s="41"/>
      <c r="L388" s="39"/>
    </row>
    <row r="389" spans="1:12" ht="12.75" x14ac:dyDescent="0.2">
      <c r="A389" s="40"/>
      <c r="B389" s="41"/>
      <c r="C389" s="42"/>
      <c r="E389" s="41"/>
      <c r="F389" s="41"/>
      <c r="G389" s="41"/>
      <c r="L389" s="39"/>
    </row>
    <row r="390" spans="1:12" ht="12.75" x14ac:dyDescent="0.2">
      <c r="A390" s="40"/>
      <c r="B390" s="41"/>
      <c r="C390" s="42"/>
      <c r="E390" s="41"/>
      <c r="F390" s="41"/>
      <c r="G390" s="41"/>
      <c r="L390" s="39"/>
    </row>
    <row r="391" spans="1:12" ht="12.75" x14ac:dyDescent="0.2">
      <c r="A391" s="40"/>
      <c r="B391" s="41"/>
      <c r="C391" s="42"/>
      <c r="E391" s="41"/>
      <c r="F391" s="41"/>
      <c r="G391" s="41"/>
      <c r="L391" s="39"/>
    </row>
    <row r="392" spans="1:12" ht="12.75" x14ac:dyDescent="0.2">
      <c r="A392" s="40"/>
      <c r="B392" s="41"/>
      <c r="C392" s="42"/>
      <c r="E392" s="41"/>
      <c r="F392" s="41"/>
      <c r="G392" s="41"/>
      <c r="L392" s="39"/>
    </row>
    <row r="393" spans="1:12" ht="12.75" x14ac:dyDescent="0.2">
      <c r="A393" s="40"/>
      <c r="B393" s="41"/>
      <c r="C393" s="42"/>
      <c r="E393" s="41"/>
      <c r="F393" s="41"/>
      <c r="G393" s="41"/>
      <c r="L393" s="39"/>
    </row>
    <row r="394" spans="1:12" ht="12.75" x14ac:dyDescent="0.2">
      <c r="A394" s="40"/>
      <c r="B394" s="41"/>
      <c r="C394" s="42"/>
      <c r="E394" s="41"/>
      <c r="F394" s="41"/>
      <c r="G394" s="41"/>
      <c r="L394" s="39"/>
    </row>
    <row r="395" spans="1:12" ht="12.75" x14ac:dyDescent="0.2">
      <c r="A395" s="40"/>
      <c r="B395" s="41"/>
      <c r="C395" s="42"/>
      <c r="E395" s="41"/>
      <c r="F395" s="41"/>
      <c r="G395" s="41"/>
      <c r="L395" s="39"/>
    </row>
    <row r="396" spans="1:12" ht="12.75" x14ac:dyDescent="0.2">
      <c r="A396" s="40"/>
      <c r="B396" s="41"/>
      <c r="C396" s="42"/>
      <c r="E396" s="41"/>
      <c r="F396" s="41"/>
      <c r="G396" s="41"/>
      <c r="L396" s="39"/>
    </row>
    <row r="397" spans="1:12" ht="12.75" x14ac:dyDescent="0.2">
      <c r="A397" s="40"/>
      <c r="B397" s="41"/>
      <c r="C397" s="42"/>
      <c r="E397" s="41"/>
      <c r="F397" s="41"/>
      <c r="G397" s="41"/>
      <c r="L397" s="39"/>
    </row>
    <row r="398" spans="1:12" ht="12.75" x14ac:dyDescent="0.2">
      <c r="A398" s="40"/>
      <c r="B398" s="41"/>
      <c r="C398" s="42"/>
      <c r="E398" s="41"/>
      <c r="F398" s="41"/>
      <c r="G398" s="41"/>
      <c r="L398" s="39"/>
    </row>
    <row r="399" spans="1:12" ht="12.75" x14ac:dyDescent="0.2">
      <c r="A399" s="40"/>
      <c r="B399" s="41"/>
      <c r="C399" s="42"/>
      <c r="E399" s="41"/>
      <c r="F399" s="41"/>
      <c r="G399" s="41"/>
      <c r="L399" s="39"/>
    </row>
    <row r="400" spans="1:12" ht="12.75" x14ac:dyDescent="0.2">
      <c r="A400" s="40"/>
      <c r="B400" s="41"/>
      <c r="C400" s="42"/>
      <c r="E400" s="41"/>
      <c r="F400" s="41"/>
      <c r="G400" s="41"/>
      <c r="L400" s="39"/>
    </row>
    <row r="401" spans="1:12" ht="12.75" x14ac:dyDescent="0.2">
      <c r="A401" s="40"/>
      <c r="B401" s="41"/>
      <c r="C401" s="42"/>
      <c r="E401" s="41"/>
      <c r="F401" s="41"/>
      <c r="G401" s="41"/>
      <c r="L401" s="39"/>
    </row>
    <row r="402" spans="1:12" ht="12.75" x14ac:dyDescent="0.2">
      <c r="A402" s="40"/>
      <c r="B402" s="41"/>
      <c r="C402" s="42"/>
      <c r="E402" s="41"/>
      <c r="F402" s="41"/>
      <c r="G402" s="41"/>
      <c r="L402" s="39"/>
    </row>
    <row r="403" spans="1:12" ht="12.75" x14ac:dyDescent="0.2">
      <c r="A403" s="40"/>
      <c r="B403" s="41"/>
      <c r="C403" s="42"/>
      <c r="E403" s="41"/>
      <c r="F403" s="41"/>
      <c r="G403" s="41"/>
      <c r="L403" s="39"/>
    </row>
    <row r="404" spans="1:12" ht="12.75" x14ac:dyDescent="0.2">
      <c r="A404" s="40"/>
      <c r="B404" s="41"/>
      <c r="C404" s="42"/>
      <c r="E404" s="41"/>
      <c r="F404" s="41"/>
      <c r="G404" s="41"/>
      <c r="L404" s="39"/>
    </row>
    <row r="405" spans="1:12" ht="12.75" x14ac:dyDescent="0.2">
      <c r="A405" s="40"/>
      <c r="B405" s="41"/>
      <c r="C405" s="42"/>
      <c r="E405" s="41"/>
      <c r="F405" s="41"/>
      <c r="G405" s="41"/>
      <c r="L405" s="39"/>
    </row>
    <row r="406" spans="1:12" ht="12.75" x14ac:dyDescent="0.2">
      <c r="A406" s="40"/>
      <c r="B406" s="41"/>
      <c r="C406" s="42"/>
      <c r="E406" s="41"/>
      <c r="F406" s="41"/>
      <c r="G406" s="41"/>
      <c r="L406" s="39"/>
    </row>
    <row r="407" spans="1:12" ht="12.75" x14ac:dyDescent="0.2">
      <c r="A407" s="40"/>
      <c r="B407" s="41"/>
      <c r="C407" s="42"/>
      <c r="E407" s="41"/>
      <c r="F407" s="41"/>
      <c r="G407" s="41"/>
      <c r="L407" s="39"/>
    </row>
    <row r="408" spans="1:12" ht="12.75" x14ac:dyDescent="0.2">
      <c r="A408" s="40"/>
      <c r="B408" s="41"/>
      <c r="C408" s="42"/>
      <c r="E408" s="41"/>
      <c r="F408" s="41"/>
      <c r="G408" s="41"/>
      <c r="L408" s="39"/>
    </row>
    <row r="409" spans="1:12" ht="12.75" x14ac:dyDescent="0.2">
      <c r="A409" s="40"/>
      <c r="B409" s="41"/>
      <c r="C409" s="42"/>
      <c r="E409" s="41"/>
      <c r="F409" s="41"/>
      <c r="G409" s="41"/>
      <c r="L409" s="39"/>
    </row>
    <row r="410" spans="1:12" ht="12.75" x14ac:dyDescent="0.2">
      <c r="A410" s="40"/>
      <c r="B410" s="41"/>
      <c r="C410" s="42"/>
      <c r="E410" s="41"/>
      <c r="F410" s="41"/>
      <c r="G410" s="41"/>
      <c r="L410" s="39"/>
    </row>
    <row r="411" spans="1:12" ht="12.75" x14ac:dyDescent="0.2">
      <c r="A411" s="40"/>
      <c r="B411" s="41"/>
      <c r="C411" s="42"/>
      <c r="E411" s="41"/>
      <c r="F411" s="41"/>
      <c r="G411" s="41"/>
      <c r="L411" s="39"/>
    </row>
    <row r="412" spans="1:12" ht="12.75" x14ac:dyDescent="0.2">
      <c r="A412" s="40"/>
      <c r="B412" s="41"/>
      <c r="C412" s="42"/>
      <c r="E412" s="41"/>
      <c r="F412" s="41"/>
      <c r="G412" s="41"/>
      <c r="L412" s="39"/>
    </row>
    <row r="413" spans="1:12" ht="12.75" x14ac:dyDescent="0.2">
      <c r="A413" s="40"/>
      <c r="B413" s="41"/>
      <c r="C413" s="42"/>
      <c r="E413" s="41"/>
      <c r="F413" s="41"/>
      <c r="G413" s="41"/>
      <c r="L413" s="39"/>
    </row>
    <row r="414" spans="1:12" ht="12.75" x14ac:dyDescent="0.2">
      <c r="A414" s="40"/>
      <c r="B414" s="41"/>
      <c r="C414" s="42"/>
      <c r="E414" s="41"/>
      <c r="F414" s="41"/>
      <c r="G414" s="41"/>
      <c r="L414" s="39"/>
    </row>
    <row r="415" spans="1:12" ht="12.75" x14ac:dyDescent="0.2">
      <c r="A415" s="40"/>
      <c r="B415" s="41"/>
      <c r="C415" s="42"/>
      <c r="E415" s="41"/>
      <c r="F415" s="41"/>
      <c r="G415" s="41"/>
      <c r="L415" s="39"/>
    </row>
    <row r="416" spans="1:12" ht="12.75" x14ac:dyDescent="0.2">
      <c r="A416" s="40"/>
      <c r="B416" s="41"/>
      <c r="C416" s="42"/>
      <c r="E416" s="41"/>
      <c r="F416" s="41"/>
      <c r="G416" s="41"/>
      <c r="L416" s="39"/>
    </row>
    <row r="417" spans="1:12" ht="12.75" x14ac:dyDescent="0.2">
      <c r="A417" s="40"/>
      <c r="B417" s="41"/>
      <c r="C417" s="42"/>
      <c r="E417" s="41"/>
      <c r="F417" s="41"/>
      <c r="G417" s="41"/>
      <c r="L417" s="39"/>
    </row>
    <row r="418" spans="1:12" ht="12.75" x14ac:dyDescent="0.2">
      <c r="A418" s="40"/>
      <c r="B418" s="41"/>
      <c r="C418" s="42"/>
      <c r="E418" s="41"/>
      <c r="F418" s="41"/>
      <c r="G418" s="41"/>
      <c r="L418" s="39"/>
    </row>
    <row r="419" spans="1:12" ht="12.75" x14ac:dyDescent="0.2">
      <c r="A419" s="40"/>
      <c r="B419" s="41"/>
      <c r="C419" s="42"/>
      <c r="E419" s="41"/>
      <c r="F419" s="41"/>
      <c r="G419" s="41"/>
      <c r="L419" s="39"/>
    </row>
    <row r="420" spans="1:12" ht="12.75" x14ac:dyDescent="0.2">
      <c r="A420" s="40"/>
      <c r="B420" s="41"/>
      <c r="C420" s="42"/>
      <c r="E420" s="41"/>
      <c r="F420" s="41"/>
      <c r="G420" s="41"/>
      <c r="L420" s="39"/>
    </row>
    <row r="421" spans="1:12" ht="12.75" x14ac:dyDescent="0.2">
      <c r="A421" s="40"/>
      <c r="B421" s="41"/>
      <c r="C421" s="42"/>
      <c r="E421" s="41"/>
      <c r="F421" s="41"/>
      <c r="G421" s="41"/>
      <c r="L421" s="39"/>
    </row>
    <row r="422" spans="1:12" ht="12.75" x14ac:dyDescent="0.2">
      <c r="A422" s="40"/>
      <c r="B422" s="41"/>
      <c r="C422" s="42"/>
      <c r="E422" s="41"/>
      <c r="F422" s="41"/>
      <c r="G422" s="41"/>
      <c r="L422" s="39"/>
    </row>
    <row r="423" spans="1:12" ht="12.75" x14ac:dyDescent="0.2">
      <c r="A423" s="40"/>
      <c r="B423" s="41"/>
      <c r="C423" s="42"/>
      <c r="E423" s="41"/>
      <c r="F423" s="41"/>
      <c r="G423" s="41"/>
      <c r="L423" s="39"/>
    </row>
    <row r="424" spans="1:12" ht="12.75" x14ac:dyDescent="0.2">
      <c r="A424" s="40"/>
      <c r="B424" s="41"/>
      <c r="C424" s="42"/>
      <c r="E424" s="41"/>
      <c r="F424" s="41"/>
      <c r="G424" s="41"/>
      <c r="L424" s="39"/>
    </row>
    <row r="425" spans="1:12" ht="12.75" x14ac:dyDescent="0.2">
      <c r="A425" s="40"/>
      <c r="B425" s="41"/>
      <c r="C425" s="42"/>
      <c r="E425" s="41"/>
      <c r="F425" s="41"/>
      <c r="G425" s="41"/>
      <c r="L425" s="39"/>
    </row>
    <row r="426" spans="1:12" ht="12.75" x14ac:dyDescent="0.2">
      <c r="A426" s="40"/>
      <c r="B426" s="41"/>
      <c r="C426" s="42"/>
      <c r="E426" s="41"/>
      <c r="F426" s="41"/>
      <c r="G426" s="41"/>
      <c r="L426" s="39"/>
    </row>
    <row r="427" spans="1:12" ht="12.75" x14ac:dyDescent="0.2">
      <c r="A427" s="40"/>
      <c r="B427" s="41"/>
      <c r="C427" s="42"/>
      <c r="E427" s="41"/>
      <c r="F427" s="41"/>
      <c r="G427" s="41"/>
      <c r="L427" s="39"/>
    </row>
    <row r="428" spans="1:12" ht="12.75" x14ac:dyDescent="0.2">
      <c r="A428" s="40"/>
      <c r="B428" s="41"/>
      <c r="C428" s="42"/>
      <c r="E428" s="41"/>
      <c r="F428" s="41"/>
      <c r="G428" s="41"/>
      <c r="L428" s="39"/>
    </row>
    <row r="429" spans="1:12" ht="12.75" x14ac:dyDescent="0.2">
      <c r="A429" s="40"/>
      <c r="B429" s="41"/>
      <c r="C429" s="42"/>
      <c r="E429" s="41"/>
      <c r="F429" s="41"/>
      <c r="G429" s="41"/>
      <c r="L429" s="39"/>
    </row>
    <row r="430" spans="1:12" ht="12.75" x14ac:dyDescent="0.2">
      <c r="A430" s="40"/>
      <c r="B430" s="41"/>
      <c r="C430" s="42"/>
      <c r="E430" s="41"/>
      <c r="F430" s="41"/>
      <c r="G430" s="41"/>
      <c r="L430" s="39"/>
    </row>
    <row r="431" spans="1:12" ht="12.75" x14ac:dyDescent="0.2">
      <c r="A431" s="40"/>
      <c r="B431" s="41"/>
      <c r="C431" s="42"/>
      <c r="E431" s="41"/>
      <c r="F431" s="41"/>
      <c r="G431" s="41"/>
      <c r="L431" s="39"/>
    </row>
    <row r="432" spans="1:12" ht="12.75" x14ac:dyDescent="0.2">
      <c r="A432" s="40"/>
      <c r="B432" s="41"/>
      <c r="C432" s="42"/>
      <c r="E432" s="41"/>
      <c r="F432" s="41"/>
      <c r="G432" s="41"/>
      <c r="L432" s="39"/>
    </row>
    <row r="433" spans="1:12" ht="12.75" x14ac:dyDescent="0.2">
      <c r="A433" s="40"/>
      <c r="B433" s="41"/>
      <c r="C433" s="42"/>
      <c r="E433" s="41"/>
      <c r="F433" s="41"/>
      <c r="G433" s="41"/>
      <c r="L433" s="39"/>
    </row>
    <row r="434" spans="1:12" ht="12.75" x14ac:dyDescent="0.2">
      <c r="A434" s="40"/>
      <c r="B434" s="41"/>
      <c r="C434" s="42"/>
      <c r="E434" s="41"/>
      <c r="F434" s="41"/>
      <c r="G434" s="41"/>
      <c r="L434" s="39"/>
    </row>
    <row r="435" spans="1:12" ht="12.75" x14ac:dyDescent="0.2">
      <c r="A435" s="40"/>
      <c r="B435" s="41"/>
      <c r="C435" s="42"/>
      <c r="E435" s="41"/>
      <c r="F435" s="41"/>
      <c r="G435" s="41"/>
      <c r="L435" s="39"/>
    </row>
    <row r="436" spans="1:12" ht="12.75" x14ac:dyDescent="0.2">
      <c r="A436" s="40"/>
      <c r="B436" s="41"/>
      <c r="C436" s="42"/>
      <c r="E436" s="41"/>
      <c r="F436" s="41"/>
      <c r="G436" s="41"/>
      <c r="L436" s="39"/>
    </row>
    <row r="437" spans="1:12" ht="12.75" x14ac:dyDescent="0.2">
      <c r="A437" s="40"/>
      <c r="B437" s="41"/>
      <c r="C437" s="42"/>
      <c r="E437" s="41"/>
      <c r="F437" s="41"/>
      <c r="G437" s="41"/>
      <c r="L437" s="39"/>
    </row>
    <row r="438" spans="1:12" ht="12.75" x14ac:dyDescent="0.2">
      <c r="A438" s="40"/>
      <c r="B438" s="41"/>
      <c r="C438" s="42"/>
      <c r="E438" s="41"/>
      <c r="F438" s="41"/>
      <c r="G438" s="41"/>
      <c r="L438" s="39"/>
    </row>
    <row r="439" spans="1:12" ht="12.75" x14ac:dyDescent="0.2">
      <c r="A439" s="40"/>
      <c r="B439" s="41"/>
      <c r="C439" s="42"/>
      <c r="E439" s="41"/>
      <c r="F439" s="41"/>
      <c r="G439" s="41"/>
      <c r="L439" s="39"/>
    </row>
    <row r="440" spans="1:12" ht="12.75" x14ac:dyDescent="0.2">
      <c r="A440" s="40"/>
      <c r="B440" s="41"/>
      <c r="C440" s="42"/>
      <c r="E440" s="41"/>
      <c r="F440" s="41"/>
      <c r="G440" s="41"/>
      <c r="L440" s="39"/>
    </row>
    <row r="441" spans="1:12" ht="12.75" x14ac:dyDescent="0.2">
      <c r="A441" s="40"/>
      <c r="B441" s="41"/>
      <c r="C441" s="42"/>
      <c r="E441" s="41"/>
      <c r="F441" s="41"/>
      <c r="G441" s="41"/>
      <c r="L441" s="39"/>
    </row>
    <row r="442" spans="1:12" ht="12.75" x14ac:dyDescent="0.2">
      <c r="A442" s="40"/>
      <c r="B442" s="41"/>
      <c r="C442" s="42"/>
      <c r="E442" s="41"/>
      <c r="F442" s="41"/>
      <c r="G442" s="41"/>
      <c r="L442" s="39"/>
    </row>
    <row r="443" spans="1:12" ht="12.75" x14ac:dyDescent="0.2">
      <c r="A443" s="40"/>
      <c r="B443" s="41"/>
      <c r="C443" s="42"/>
      <c r="E443" s="41"/>
      <c r="F443" s="41"/>
      <c r="G443" s="41"/>
      <c r="L443" s="39"/>
    </row>
    <row r="444" spans="1:12" ht="12.75" x14ac:dyDescent="0.2">
      <c r="A444" s="40"/>
      <c r="B444" s="41"/>
      <c r="C444" s="42"/>
      <c r="E444" s="41"/>
      <c r="F444" s="41"/>
      <c r="G444" s="41"/>
      <c r="L444" s="39"/>
    </row>
    <row r="445" spans="1:12" ht="12.75" x14ac:dyDescent="0.2">
      <c r="A445" s="40"/>
      <c r="B445" s="41"/>
      <c r="C445" s="42"/>
      <c r="E445" s="41"/>
      <c r="F445" s="41"/>
      <c r="G445" s="41"/>
      <c r="L445" s="39"/>
    </row>
    <row r="446" spans="1:12" ht="12.75" x14ac:dyDescent="0.2">
      <c r="A446" s="40"/>
      <c r="B446" s="41"/>
      <c r="C446" s="42"/>
      <c r="E446" s="41"/>
      <c r="F446" s="41"/>
      <c r="G446" s="41"/>
      <c r="L446" s="39"/>
    </row>
    <row r="447" spans="1:12" ht="12.75" x14ac:dyDescent="0.2">
      <c r="A447" s="40"/>
      <c r="B447" s="41"/>
      <c r="C447" s="42"/>
      <c r="E447" s="41"/>
      <c r="F447" s="41"/>
      <c r="G447" s="41"/>
      <c r="L447" s="39"/>
    </row>
    <row r="448" spans="1:12" ht="12.75" x14ac:dyDescent="0.2">
      <c r="A448" s="40"/>
      <c r="B448" s="41"/>
      <c r="C448" s="42"/>
      <c r="E448" s="41"/>
      <c r="F448" s="41"/>
      <c r="G448" s="41"/>
      <c r="L448" s="39"/>
    </row>
    <row r="449" spans="1:12" ht="12.75" x14ac:dyDescent="0.2">
      <c r="A449" s="40"/>
      <c r="B449" s="41"/>
      <c r="C449" s="42"/>
      <c r="E449" s="41"/>
      <c r="F449" s="41"/>
      <c r="G449" s="41"/>
      <c r="L449" s="39"/>
    </row>
    <row r="450" spans="1:12" ht="12.75" x14ac:dyDescent="0.2">
      <c r="A450" s="40"/>
      <c r="B450" s="41"/>
      <c r="C450" s="42"/>
      <c r="E450" s="41"/>
      <c r="F450" s="41"/>
      <c r="G450" s="41"/>
      <c r="L450" s="39"/>
    </row>
    <row r="451" spans="1:12" ht="12.75" x14ac:dyDescent="0.2">
      <c r="A451" s="40"/>
      <c r="B451" s="41"/>
      <c r="C451" s="42"/>
      <c r="E451" s="41"/>
      <c r="F451" s="41"/>
      <c r="G451" s="41"/>
      <c r="L451" s="39"/>
    </row>
    <row r="452" spans="1:12" ht="12.75" x14ac:dyDescent="0.2">
      <c r="A452" s="40"/>
      <c r="B452" s="41"/>
      <c r="C452" s="42"/>
      <c r="E452" s="41"/>
      <c r="F452" s="41"/>
      <c r="G452" s="41"/>
      <c r="L452" s="39"/>
    </row>
    <row r="453" spans="1:12" ht="12.75" x14ac:dyDescent="0.2">
      <c r="A453" s="40"/>
      <c r="B453" s="41"/>
      <c r="C453" s="42"/>
      <c r="E453" s="41"/>
      <c r="F453" s="41"/>
      <c r="G453" s="41"/>
      <c r="L453" s="39"/>
    </row>
    <row r="454" spans="1:12" ht="12.75" x14ac:dyDescent="0.2">
      <c r="A454" s="40"/>
      <c r="B454" s="41"/>
      <c r="C454" s="42"/>
      <c r="E454" s="41"/>
      <c r="F454" s="41"/>
      <c r="G454" s="41"/>
      <c r="L454" s="39"/>
    </row>
    <row r="455" spans="1:12" ht="12.75" x14ac:dyDescent="0.2">
      <c r="A455" s="40"/>
      <c r="B455" s="41"/>
      <c r="C455" s="42"/>
      <c r="E455" s="41"/>
      <c r="F455" s="41"/>
      <c r="G455" s="41"/>
      <c r="L455" s="39"/>
    </row>
    <row r="456" spans="1:12" ht="12.75" x14ac:dyDescent="0.2">
      <c r="A456" s="40"/>
      <c r="B456" s="41"/>
      <c r="C456" s="42"/>
      <c r="E456" s="41"/>
      <c r="F456" s="41"/>
      <c r="G456" s="41"/>
      <c r="L456" s="39"/>
    </row>
    <row r="457" spans="1:12" ht="12.75" x14ac:dyDescent="0.2">
      <c r="A457" s="40"/>
      <c r="B457" s="41"/>
      <c r="C457" s="42"/>
      <c r="E457" s="41"/>
      <c r="F457" s="41"/>
      <c r="G457" s="41"/>
      <c r="L457" s="39"/>
    </row>
    <row r="458" spans="1:12" ht="12.75" x14ac:dyDescent="0.2">
      <c r="A458" s="40"/>
      <c r="B458" s="41"/>
      <c r="C458" s="42"/>
      <c r="E458" s="41"/>
      <c r="F458" s="41"/>
      <c r="G458" s="41"/>
      <c r="L458" s="39"/>
    </row>
    <row r="459" spans="1:12" ht="12.75" x14ac:dyDescent="0.2">
      <c r="A459" s="40"/>
      <c r="B459" s="41"/>
      <c r="C459" s="42"/>
      <c r="E459" s="41"/>
      <c r="F459" s="41"/>
      <c r="G459" s="41"/>
      <c r="L459" s="39"/>
    </row>
    <row r="460" spans="1:12" ht="12.75" x14ac:dyDescent="0.2">
      <c r="A460" s="40"/>
      <c r="B460" s="41"/>
      <c r="C460" s="42"/>
      <c r="E460" s="41"/>
      <c r="F460" s="41"/>
      <c r="G460" s="41"/>
      <c r="L460" s="39"/>
    </row>
    <row r="461" spans="1:12" ht="12.75" x14ac:dyDescent="0.2">
      <c r="A461" s="40"/>
      <c r="B461" s="41"/>
      <c r="C461" s="42"/>
      <c r="E461" s="41"/>
      <c r="F461" s="41"/>
      <c r="G461" s="41"/>
      <c r="L461" s="39"/>
    </row>
    <row r="462" spans="1:12" ht="12.75" x14ac:dyDescent="0.2">
      <c r="A462" s="40"/>
      <c r="B462" s="41"/>
      <c r="C462" s="42"/>
      <c r="E462" s="41"/>
      <c r="F462" s="41"/>
      <c r="G462" s="41"/>
      <c r="L462" s="39"/>
    </row>
    <row r="463" spans="1:12" ht="12.75" x14ac:dyDescent="0.2">
      <c r="A463" s="40"/>
      <c r="B463" s="41"/>
      <c r="C463" s="42"/>
      <c r="E463" s="41"/>
      <c r="F463" s="41"/>
      <c r="G463" s="41"/>
      <c r="L463" s="39"/>
    </row>
    <row r="464" spans="1:12" ht="12.75" x14ac:dyDescent="0.2">
      <c r="A464" s="40"/>
      <c r="B464" s="41"/>
      <c r="C464" s="42"/>
      <c r="E464" s="41"/>
      <c r="F464" s="41"/>
      <c r="G464" s="41"/>
      <c r="L464" s="39"/>
    </row>
    <row r="465" spans="1:12" ht="12.75" x14ac:dyDescent="0.2">
      <c r="A465" s="40"/>
      <c r="B465" s="41"/>
      <c r="C465" s="42"/>
      <c r="E465" s="41"/>
      <c r="F465" s="41"/>
      <c r="G465" s="41"/>
      <c r="L465" s="39"/>
    </row>
    <row r="466" spans="1:12" ht="12.75" x14ac:dyDescent="0.2">
      <c r="A466" s="40"/>
      <c r="B466" s="41"/>
      <c r="C466" s="42"/>
      <c r="E466" s="41"/>
      <c r="F466" s="41"/>
      <c r="G466" s="41"/>
      <c r="L466" s="39"/>
    </row>
    <row r="467" spans="1:12" ht="12.75" x14ac:dyDescent="0.2">
      <c r="A467" s="40"/>
      <c r="B467" s="41"/>
      <c r="C467" s="42"/>
      <c r="E467" s="41"/>
      <c r="F467" s="41"/>
      <c r="G467" s="41"/>
      <c r="L467" s="39"/>
    </row>
    <row r="468" spans="1:12" ht="12.75" x14ac:dyDescent="0.2">
      <c r="A468" s="40"/>
      <c r="B468" s="41"/>
      <c r="C468" s="42"/>
      <c r="E468" s="41"/>
      <c r="F468" s="41"/>
      <c r="G468" s="41"/>
      <c r="L468" s="39"/>
    </row>
    <row r="469" spans="1:12" ht="12.75" x14ac:dyDescent="0.2">
      <c r="A469" s="40"/>
      <c r="B469" s="41"/>
      <c r="C469" s="42"/>
      <c r="E469" s="41"/>
      <c r="F469" s="41"/>
      <c r="G469" s="41"/>
      <c r="L469" s="39"/>
    </row>
    <row r="470" spans="1:12" ht="12.75" x14ac:dyDescent="0.2">
      <c r="A470" s="40"/>
      <c r="B470" s="41"/>
      <c r="C470" s="42"/>
      <c r="E470" s="41"/>
      <c r="F470" s="41"/>
      <c r="G470" s="41"/>
      <c r="L470" s="39"/>
    </row>
    <row r="471" spans="1:12" ht="12.75" x14ac:dyDescent="0.2">
      <c r="A471" s="40"/>
      <c r="B471" s="41"/>
      <c r="C471" s="42"/>
      <c r="E471" s="41"/>
      <c r="F471" s="41"/>
      <c r="G471" s="41"/>
      <c r="L471" s="39"/>
    </row>
    <row r="472" spans="1:12" ht="12.75" x14ac:dyDescent="0.2">
      <c r="A472" s="40"/>
      <c r="B472" s="41"/>
      <c r="C472" s="42"/>
      <c r="E472" s="41"/>
      <c r="F472" s="41"/>
      <c r="G472" s="41"/>
      <c r="L472" s="39"/>
    </row>
    <row r="473" spans="1:12" ht="12.75" x14ac:dyDescent="0.2">
      <c r="A473" s="40"/>
      <c r="B473" s="41"/>
      <c r="C473" s="42"/>
      <c r="E473" s="41"/>
      <c r="F473" s="41"/>
      <c r="G473" s="41"/>
      <c r="L473" s="39"/>
    </row>
    <row r="474" spans="1:12" ht="12.75" x14ac:dyDescent="0.2">
      <c r="A474" s="40"/>
      <c r="B474" s="41"/>
      <c r="C474" s="42"/>
      <c r="E474" s="41"/>
      <c r="F474" s="41"/>
      <c r="G474" s="41"/>
      <c r="L474" s="39"/>
    </row>
    <row r="475" spans="1:12" ht="12.75" x14ac:dyDescent="0.2">
      <c r="A475" s="40"/>
      <c r="B475" s="41"/>
      <c r="C475" s="42"/>
      <c r="E475" s="41"/>
      <c r="F475" s="41"/>
      <c r="G475" s="41"/>
      <c r="L475" s="39"/>
    </row>
    <row r="476" spans="1:12" ht="12.75" x14ac:dyDescent="0.2">
      <c r="A476" s="40"/>
      <c r="B476" s="41"/>
      <c r="C476" s="42"/>
      <c r="E476" s="41"/>
      <c r="F476" s="41"/>
      <c r="G476" s="41"/>
      <c r="L476" s="39"/>
    </row>
    <row r="477" spans="1:12" ht="12.75" x14ac:dyDescent="0.2">
      <c r="A477" s="40"/>
      <c r="B477" s="41"/>
      <c r="C477" s="42"/>
      <c r="E477" s="41"/>
      <c r="F477" s="41"/>
      <c r="G477" s="41"/>
      <c r="L477" s="39"/>
    </row>
    <row r="478" spans="1:12" ht="12.75" x14ac:dyDescent="0.2">
      <c r="A478" s="40"/>
      <c r="B478" s="41"/>
      <c r="C478" s="42"/>
      <c r="E478" s="41"/>
      <c r="F478" s="41"/>
      <c r="G478" s="41"/>
      <c r="L478" s="39"/>
    </row>
    <row r="479" spans="1:12" ht="12.75" x14ac:dyDescent="0.2">
      <c r="A479" s="40"/>
      <c r="B479" s="41"/>
      <c r="C479" s="42"/>
      <c r="E479" s="41"/>
      <c r="F479" s="41"/>
      <c r="G479" s="41"/>
      <c r="L479" s="39"/>
    </row>
    <row r="480" spans="1:12" ht="12.75" x14ac:dyDescent="0.2">
      <c r="A480" s="40"/>
      <c r="B480" s="41"/>
      <c r="C480" s="42"/>
      <c r="E480" s="41"/>
      <c r="F480" s="41"/>
      <c r="G480" s="41"/>
      <c r="L480" s="39"/>
    </row>
    <row r="481" spans="1:12" ht="12.75" x14ac:dyDescent="0.2">
      <c r="A481" s="40"/>
      <c r="B481" s="41"/>
      <c r="C481" s="42"/>
      <c r="E481" s="41"/>
      <c r="F481" s="41"/>
      <c r="G481" s="41"/>
      <c r="L481" s="39"/>
    </row>
    <row r="482" spans="1:12" ht="12.75" x14ac:dyDescent="0.2">
      <c r="A482" s="40"/>
      <c r="B482" s="41"/>
      <c r="C482" s="42"/>
      <c r="E482" s="41"/>
      <c r="F482" s="41"/>
      <c r="G482" s="41"/>
      <c r="L482" s="39"/>
    </row>
    <row r="483" spans="1:12" ht="12.75" x14ac:dyDescent="0.2">
      <c r="A483" s="40"/>
      <c r="B483" s="41"/>
      <c r="C483" s="42"/>
      <c r="E483" s="41"/>
      <c r="F483" s="41"/>
      <c r="G483" s="41"/>
      <c r="L483" s="39"/>
    </row>
    <row r="484" spans="1:12" ht="12.75" x14ac:dyDescent="0.2">
      <c r="A484" s="40"/>
      <c r="B484" s="41"/>
      <c r="C484" s="42"/>
      <c r="E484" s="41"/>
      <c r="F484" s="41"/>
      <c r="G484" s="41"/>
      <c r="L484" s="39"/>
    </row>
    <row r="485" spans="1:12" ht="12.75" x14ac:dyDescent="0.2">
      <c r="A485" s="40"/>
      <c r="B485" s="41"/>
      <c r="C485" s="42"/>
      <c r="E485" s="41"/>
      <c r="F485" s="41"/>
      <c r="G485" s="41"/>
      <c r="L485" s="39"/>
    </row>
    <row r="486" spans="1:12" ht="12.75" x14ac:dyDescent="0.2">
      <c r="A486" s="40"/>
      <c r="B486" s="41"/>
      <c r="C486" s="42"/>
      <c r="E486" s="41"/>
      <c r="F486" s="41"/>
      <c r="G486" s="41"/>
      <c r="L486" s="39"/>
    </row>
    <row r="487" spans="1:12" ht="12.75" x14ac:dyDescent="0.2">
      <c r="A487" s="40"/>
      <c r="B487" s="41"/>
      <c r="C487" s="42"/>
      <c r="E487" s="41"/>
      <c r="F487" s="41"/>
      <c r="G487" s="41"/>
      <c r="L487" s="39"/>
    </row>
    <row r="488" spans="1:12" ht="12.75" x14ac:dyDescent="0.2">
      <c r="A488" s="40"/>
      <c r="B488" s="41"/>
      <c r="C488" s="42"/>
      <c r="E488" s="41"/>
      <c r="F488" s="41"/>
      <c r="G488" s="41"/>
      <c r="L488" s="39"/>
    </row>
    <row r="489" spans="1:12" ht="12.75" x14ac:dyDescent="0.2">
      <c r="A489" s="40"/>
      <c r="B489" s="41"/>
      <c r="C489" s="42"/>
      <c r="E489" s="41"/>
      <c r="F489" s="41"/>
      <c r="G489" s="41"/>
      <c r="L489" s="39"/>
    </row>
    <row r="490" spans="1:12" ht="12.75" x14ac:dyDescent="0.2">
      <c r="A490" s="40"/>
      <c r="B490" s="41"/>
      <c r="C490" s="42"/>
      <c r="E490" s="41"/>
      <c r="F490" s="41"/>
      <c r="G490" s="41"/>
      <c r="L490" s="39"/>
    </row>
    <row r="491" spans="1:12" ht="12.75" x14ac:dyDescent="0.2">
      <c r="A491" s="40"/>
      <c r="B491" s="41"/>
      <c r="C491" s="42"/>
      <c r="E491" s="41"/>
      <c r="F491" s="41"/>
      <c r="G491" s="41"/>
      <c r="L491" s="39"/>
    </row>
    <row r="492" spans="1:12" ht="12.75" x14ac:dyDescent="0.2">
      <c r="A492" s="40"/>
      <c r="B492" s="41"/>
      <c r="C492" s="42"/>
      <c r="E492" s="41"/>
      <c r="F492" s="41"/>
      <c r="G492" s="41"/>
      <c r="L492" s="39"/>
    </row>
    <row r="493" spans="1:12" ht="12.75" x14ac:dyDescent="0.2">
      <c r="A493" s="40"/>
      <c r="B493" s="41"/>
      <c r="C493" s="42"/>
      <c r="E493" s="41"/>
      <c r="F493" s="41"/>
      <c r="G493" s="41"/>
      <c r="L493" s="39"/>
    </row>
    <row r="494" spans="1:12" ht="12.75" x14ac:dyDescent="0.2">
      <c r="A494" s="40"/>
      <c r="B494" s="41"/>
      <c r="C494" s="42"/>
      <c r="E494" s="41"/>
      <c r="F494" s="41"/>
      <c r="G494" s="41"/>
      <c r="L494" s="39"/>
    </row>
    <row r="495" spans="1:12" ht="12.75" x14ac:dyDescent="0.2">
      <c r="A495" s="40"/>
      <c r="B495" s="41"/>
      <c r="C495" s="42"/>
      <c r="E495" s="41"/>
      <c r="F495" s="41"/>
      <c r="G495" s="41"/>
      <c r="L495" s="39"/>
    </row>
    <row r="496" spans="1:12" ht="12.75" x14ac:dyDescent="0.2">
      <c r="A496" s="40"/>
      <c r="B496" s="41"/>
      <c r="C496" s="42"/>
      <c r="E496" s="41"/>
      <c r="F496" s="41"/>
      <c r="G496" s="41"/>
      <c r="L496" s="39"/>
    </row>
    <row r="497" spans="1:12" ht="12.75" x14ac:dyDescent="0.2">
      <c r="A497" s="40"/>
      <c r="B497" s="41"/>
      <c r="C497" s="42"/>
      <c r="E497" s="41"/>
      <c r="F497" s="41"/>
      <c r="G497" s="41"/>
      <c r="L497" s="39"/>
    </row>
    <row r="498" spans="1:12" ht="12.75" x14ac:dyDescent="0.2">
      <c r="A498" s="40"/>
      <c r="B498" s="41"/>
      <c r="C498" s="42"/>
      <c r="E498" s="41"/>
      <c r="F498" s="41"/>
      <c r="G498" s="41"/>
      <c r="L498" s="39"/>
    </row>
    <row r="499" spans="1:12" ht="12.75" x14ac:dyDescent="0.2">
      <c r="A499" s="40"/>
      <c r="B499" s="41"/>
      <c r="C499" s="42"/>
      <c r="E499" s="41"/>
      <c r="F499" s="41"/>
      <c r="G499" s="41"/>
      <c r="L499" s="39"/>
    </row>
    <row r="500" spans="1:12" ht="12.75" x14ac:dyDescent="0.2">
      <c r="A500" s="40"/>
      <c r="B500" s="41"/>
      <c r="C500" s="42"/>
      <c r="E500" s="41"/>
      <c r="F500" s="41"/>
      <c r="G500" s="41"/>
      <c r="L500" s="39"/>
    </row>
    <row r="501" spans="1:12" ht="12.75" x14ac:dyDescent="0.2">
      <c r="A501" s="40"/>
      <c r="B501" s="41"/>
      <c r="C501" s="42"/>
      <c r="E501" s="41"/>
      <c r="F501" s="41"/>
      <c r="G501" s="41"/>
      <c r="L501" s="39"/>
    </row>
    <row r="502" spans="1:12" ht="12.75" x14ac:dyDescent="0.2">
      <c r="A502" s="40"/>
      <c r="B502" s="41"/>
      <c r="C502" s="42"/>
      <c r="E502" s="41"/>
      <c r="F502" s="41"/>
      <c r="G502" s="41"/>
      <c r="L502" s="39"/>
    </row>
    <row r="503" spans="1:12" ht="12.75" x14ac:dyDescent="0.2">
      <c r="A503" s="40"/>
      <c r="B503" s="41"/>
      <c r="C503" s="42"/>
      <c r="E503" s="41"/>
      <c r="F503" s="41"/>
      <c r="G503" s="41"/>
      <c r="L503" s="39"/>
    </row>
    <row r="504" spans="1:12" ht="12.75" x14ac:dyDescent="0.2">
      <c r="A504" s="40"/>
      <c r="B504" s="41"/>
      <c r="C504" s="42"/>
      <c r="E504" s="41"/>
      <c r="F504" s="41"/>
      <c r="G504" s="41"/>
      <c r="L504" s="39"/>
    </row>
    <row r="505" spans="1:12" ht="12.75" x14ac:dyDescent="0.2">
      <c r="A505" s="40"/>
      <c r="B505" s="41"/>
      <c r="C505" s="42"/>
      <c r="E505" s="41"/>
      <c r="F505" s="41"/>
      <c r="G505" s="41"/>
      <c r="L505" s="39"/>
    </row>
    <row r="506" spans="1:12" ht="12.75" x14ac:dyDescent="0.2">
      <c r="A506" s="40"/>
      <c r="B506" s="41"/>
      <c r="C506" s="42"/>
      <c r="E506" s="41"/>
      <c r="F506" s="41"/>
      <c r="G506" s="41"/>
      <c r="L506" s="39"/>
    </row>
    <row r="507" spans="1:12" ht="12.75" x14ac:dyDescent="0.2">
      <c r="A507" s="40"/>
      <c r="B507" s="41"/>
      <c r="C507" s="42"/>
      <c r="E507" s="41"/>
      <c r="F507" s="41"/>
      <c r="G507" s="41"/>
      <c r="L507" s="39"/>
    </row>
    <row r="508" spans="1:12" ht="12.75" x14ac:dyDescent="0.2">
      <c r="A508" s="40"/>
      <c r="B508" s="41"/>
      <c r="C508" s="42"/>
      <c r="E508" s="41"/>
      <c r="F508" s="41"/>
      <c r="G508" s="41"/>
      <c r="L508" s="39"/>
    </row>
    <row r="509" spans="1:12" ht="12.75" x14ac:dyDescent="0.2">
      <c r="A509" s="40"/>
      <c r="B509" s="41"/>
      <c r="C509" s="42"/>
      <c r="E509" s="41"/>
      <c r="F509" s="41"/>
      <c r="G509" s="41"/>
      <c r="L509" s="39"/>
    </row>
    <row r="510" spans="1:12" ht="12.75" x14ac:dyDescent="0.2">
      <c r="A510" s="40"/>
      <c r="B510" s="41"/>
      <c r="C510" s="42"/>
      <c r="E510" s="41"/>
      <c r="F510" s="41"/>
      <c r="G510" s="41"/>
      <c r="L510" s="39"/>
    </row>
    <row r="511" spans="1:12" ht="12.75" x14ac:dyDescent="0.2">
      <c r="A511" s="40"/>
      <c r="B511" s="41"/>
      <c r="C511" s="42"/>
      <c r="E511" s="41"/>
      <c r="F511" s="41"/>
      <c r="G511" s="41"/>
      <c r="L511" s="39"/>
    </row>
    <row r="512" spans="1:12" ht="12.75" x14ac:dyDescent="0.2">
      <c r="A512" s="40"/>
      <c r="B512" s="41"/>
      <c r="C512" s="42"/>
      <c r="E512" s="41"/>
      <c r="F512" s="41"/>
      <c r="G512" s="41"/>
      <c r="L512" s="39"/>
    </row>
    <row r="513" spans="1:12" ht="12.75" x14ac:dyDescent="0.2">
      <c r="A513" s="40"/>
      <c r="B513" s="41"/>
      <c r="C513" s="42"/>
      <c r="E513" s="41"/>
      <c r="F513" s="41"/>
      <c r="G513" s="41"/>
      <c r="L513" s="39"/>
    </row>
    <row r="514" spans="1:12" ht="12.75" x14ac:dyDescent="0.2">
      <c r="A514" s="40"/>
      <c r="B514" s="41"/>
      <c r="C514" s="42"/>
      <c r="E514" s="41"/>
      <c r="F514" s="41"/>
      <c r="G514" s="41"/>
      <c r="L514" s="39"/>
    </row>
    <row r="515" spans="1:12" ht="12.75" x14ac:dyDescent="0.2">
      <c r="A515" s="40"/>
      <c r="B515" s="41"/>
      <c r="C515" s="42"/>
      <c r="E515" s="41"/>
      <c r="F515" s="41"/>
      <c r="G515" s="41"/>
      <c r="L515" s="39"/>
    </row>
    <row r="516" spans="1:12" ht="12.75" x14ac:dyDescent="0.2">
      <c r="A516" s="40"/>
      <c r="B516" s="41"/>
      <c r="C516" s="42"/>
      <c r="E516" s="41"/>
      <c r="F516" s="41"/>
      <c r="G516" s="41"/>
      <c r="L516" s="39"/>
    </row>
    <row r="517" spans="1:12" ht="12.75" x14ac:dyDescent="0.2">
      <c r="A517" s="40"/>
      <c r="B517" s="41"/>
      <c r="C517" s="42"/>
      <c r="E517" s="41"/>
      <c r="F517" s="41"/>
      <c r="G517" s="41"/>
      <c r="L517" s="39"/>
    </row>
    <row r="518" spans="1:12" ht="12.75" x14ac:dyDescent="0.2">
      <c r="A518" s="40"/>
      <c r="B518" s="41"/>
      <c r="C518" s="42"/>
      <c r="E518" s="41"/>
      <c r="F518" s="41"/>
      <c r="G518" s="41"/>
      <c r="L518" s="39"/>
    </row>
    <row r="519" spans="1:12" ht="12.75" x14ac:dyDescent="0.2">
      <c r="A519" s="40"/>
      <c r="B519" s="41"/>
      <c r="C519" s="42"/>
      <c r="E519" s="41"/>
      <c r="F519" s="41"/>
      <c r="G519" s="41"/>
      <c r="L519" s="39"/>
    </row>
    <row r="520" spans="1:12" ht="12.75" x14ac:dyDescent="0.2">
      <c r="A520" s="40"/>
      <c r="B520" s="41"/>
      <c r="C520" s="42"/>
      <c r="E520" s="41"/>
      <c r="F520" s="41"/>
      <c r="G520" s="41"/>
      <c r="L520" s="39"/>
    </row>
    <row r="521" spans="1:12" ht="12.75" x14ac:dyDescent="0.2">
      <c r="A521" s="40"/>
      <c r="B521" s="41"/>
      <c r="C521" s="42"/>
      <c r="E521" s="41"/>
      <c r="F521" s="41"/>
      <c r="G521" s="41"/>
      <c r="L521" s="39"/>
    </row>
    <row r="522" spans="1:12" ht="12.75" x14ac:dyDescent="0.2">
      <c r="A522" s="40"/>
      <c r="B522" s="41"/>
      <c r="C522" s="42"/>
      <c r="E522" s="41"/>
      <c r="F522" s="41"/>
      <c r="G522" s="41"/>
      <c r="L522" s="39"/>
    </row>
    <row r="523" spans="1:12" ht="12.75" x14ac:dyDescent="0.2">
      <c r="A523" s="40"/>
      <c r="B523" s="41"/>
      <c r="C523" s="42"/>
      <c r="E523" s="41"/>
      <c r="F523" s="41"/>
      <c r="G523" s="41"/>
      <c r="L523" s="39"/>
    </row>
    <row r="524" spans="1:12" ht="12.75" x14ac:dyDescent="0.2">
      <c r="A524" s="40"/>
      <c r="B524" s="41"/>
      <c r="C524" s="42"/>
      <c r="E524" s="41"/>
      <c r="F524" s="41"/>
      <c r="G524" s="41"/>
      <c r="L524" s="39"/>
    </row>
    <row r="525" spans="1:12" ht="12.75" x14ac:dyDescent="0.2">
      <c r="A525" s="40"/>
      <c r="B525" s="41"/>
      <c r="C525" s="42"/>
      <c r="E525" s="41"/>
      <c r="F525" s="41"/>
      <c r="G525" s="41"/>
      <c r="L525" s="39"/>
    </row>
    <row r="526" spans="1:12" ht="12.75" x14ac:dyDescent="0.2">
      <c r="A526" s="40"/>
      <c r="B526" s="41"/>
      <c r="C526" s="42"/>
      <c r="E526" s="41"/>
      <c r="F526" s="41"/>
      <c r="G526" s="41"/>
      <c r="L526" s="39"/>
    </row>
    <row r="527" spans="1:12" ht="12.75" x14ac:dyDescent="0.2">
      <c r="A527" s="40"/>
      <c r="B527" s="41"/>
      <c r="C527" s="42"/>
      <c r="E527" s="41"/>
      <c r="F527" s="41"/>
      <c r="G527" s="41"/>
      <c r="L527" s="39"/>
    </row>
    <row r="528" spans="1:12" ht="12.75" x14ac:dyDescent="0.2">
      <c r="A528" s="40"/>
      <c r="B528" s="41"/>
      <c r="C528" s="42"/>
      <c r="E528" s="41"/>
      <c r="F528" s="41"/>
      <c r="G528" s="41"/>
      <c r="L528" s="39"/>
    </row>
    <row r="529" spans="1:12" ht="12.75" x14ac:dyDescent="0.2">
      <c r="A529" s="40"/>
      <c r="B529" s="41"/>
      <c r="C529" s="42"/>
      <c r="E529" s="41"/>
      <c r="F529" s="41"/>
      <c r="G529" s="41"/>
      <c r="L529" s="39"/>
    </row>
    <row r="530" spans="1:12" ht="12.75" x14ac:dyDescent="0.2">
      <c r="A530" s="40"/>
      <c r="B530" s="41"/>
      <c r="C530" s="42"/>
      <c r="E530" s="41"/>
      <c r="F530" s="41"/>
      <c r="G530" s="41"/>
      <c r="L530" s="39"/>
    </row>
    <row r="531" spans="1:12" ht="12.75" x14ac:dyDescent="0.2">
      <c r="A531" s="40"/>
      <c r="B531" s="41"/>
      <c r="C531" s="42"/>
      <c r="E531" s="41"/>
      <c r="F531" s="41"/>
      <c r="G531" s="41"/>
      <c r="L531" s="39"/>
    </row>
    <row r="532" spans="1:12" ht="12.75" x14ac:dyDescent="0.2">
      <c r="A532" s="40"/>
      <c r="B532" s="41"/>
      <c r="C532" s="42"/>
      <c r="E532" s="41"/>
      <c r="F532" s="41"/>
      <c r="G532" s="41"/>
      <c r="L532" s="39"/>
    </row>
    <row r="533" spans="1:12" ht="12.75" x14ac:dyDescent="0.2">
      <c r="A533" s="40"/>
      <c r="B533" s="41"/>
      <c r="C533" s="42"/>
      <c r="E533" s="41"/>
      <c r="F533" s="41"/>
      <c r="G533" s="41"/>
      <c r="L533" s="39"/>
    </row>
    <row r="534" spans="1:12" ht="12.75" x14ac:dyDescent="0.2">
      <c r="A534" s="40"/>
      <c r="B534" s="41"/>
      <c r="C534" s="42"/>
      <c r="E534" s="41"/>
      <c r="F534" s="41"/>
      <c r="G534" s="41"/>
      <c r="L534" s="39"/>
    </row>
    <row r="535" spans="1:12" ht="12.75" x14ac:dyDescent="0.2">
      <c r="A535" s="40"/>
      <c r="B535" s="41"/>
      <c r="C535" s="42"/>
      <c r="E535" s="41"/>
      <c r="F535" s="41"/>
      <c r="G535" s="41"/>
      <c r="L535" s="39"/>
    </row>
    <row r="536" spans="1:12" ht="12.75" x14ac:dyDescent="0.2">
      <c r="A536" s="40"/>
      <c r="B536" s="41"/>
      <c r="C536" s="42"/>
      <c r="E536" s="41"/>
      <c r="F536" s="41"/>
      <c r="G536" s="41"/>
      <c r="L536" s="39"/>
    </row>
    <row r="537" spans="1:12" ht="12.75" x14ac:dyDescent="0.2">
      <c r="A537" s="40"/>
      <c r="B537" s="41"/>
      <c r="C537" s="42"/>
      <c r="E537" s="41"/>
      <c r="F537" s="41"/>
      <c r="G537" s="41"/>
      <c r="L537" s="39"/>
    </row>
    <row r="538" spans="1:12" ht="12.75" x14ac:dyDescent="0.2">
      <c r="A538" s="40"/>
      <c r="B538" s="41"/>
      <c r="C538" s="42"/>
      <c r="E538" s="41"/>
      <c r="F538" s="41"/>
      <c r="G538" s="41"/>
      <c r="L538" s="39"/>
    </row>
    <row r="539" spans="1:12" ht="12.75" x14ac:dyDescent="0.2">
      <c r="A539" s="40"/>
      <c r="B539" s="41"/>
      <c r="C539" s="42"/>
      <c r="E539" s="41"/>
      <c r="F539" s="41"/>
      <c r="G539" s="41"/>
      <c r="L539" s="39"/>
    </row>
    <row r="540" spans="1:12" ht="12.75" x14ac:dyDescent="0.2">
      <c r="A540" s="40"/>
      <c r="B540" s="41"/>
      <c r="C540" s="42"/>
      <c r="E540" s="41"/>
      <c r="F540" s="41"/>
      <c r="G540" s="41"/>
      <c r="L540" s="39"/>
    </row>
    <row r="541" spans="1:12" ht="12.75" x14ac:dyDescent="0.2">
      <c r="A541" s="40"/>
      <c r="B541" s="41"/>
      <c r="C541" s="42"/>
      <c r="E541" s="41"/>
      <c r="F541" s="41"/>
      <c r="G541" s="41"/>
      <c r="L541" s="39"/>
    </row>
    <row r="542" spans="1:12" ht="12.75" x14ac:dyDescent="0.2">
      <c r="A542" s="40"/>
      <c r="B542" s="41"/>
      <c r="C542" s="42"/>
      <c r="E542" s="41"/>
      <c r="F542" s="41"/>
      <c r="G542" s="41"/>
      <c r="L542" s="39"/>
    </row>
    <row r="543" spans="1:12" ht="12.75" x14ac:dyDescent="0.2">
      <c r="A543" s="40"/>
      <c r="B543" s="41"/>
      <c r="C543" s="42"/>
      <c r="E543" s="41"/>
      <c r="F543" s="41"/>
      <c r="G543" s="41"/>
      <c r="L543" s="39"/>
    </row>
    <row r="544" spans="1:12" ht="12.75" x14ac:dyDescent="0.2">
      <c r="A544" s="40"/>
      <c r="B544" s="41"/>
      <c r="C544" s="42"/>
      <c r="E544" s="41"/>
      <c r="F544" s="41"/>
      <c r="G544" s="41"/>
      <c r="L544" s="39"/>
    </row>
    <row r="545" spans="1:12" ht="12.75" x14ac:dyDescent="0.2">
      <c r="A545" s="40"/>
      <c r="B545" s="41"/>
      <c r="C545" s="42"/>
      <c r="E545" s="41"/>
      <c r="F545" s="41"/>
      <c r="G545" s="41"/>
      <c r="L545" s="39"/>
    </row>
    <row r="546" spans="1:12" ht="12.75" x14ac:dyDescent="0.2">
      <c r="A546" s="40"/>
      <c r="B546" s="41"/>
      <c r="C546" s="42"/>
      <c r="E546" s="41"/>
      <c r="F546" s="41"/>
      <c r="G546" s="41"/>
      <c r="L546" s="39"/>
    </row>
    <row r="547" spans="1:12" ht="12.75" x14ac:dyDescent="0.2">
      <c r="A547" s="40"/>
      <c r="B547" s="41"/>
      <c r="C547" s="42"/>
      <c r="E547" s="41"/>
      <c r="F547" s="41"/>
      <c r="G547" s="41"/>
      <c r="L547" s="39"/>
    </row>
    <row r="548" spans="1:12" ht="12.75" x14ac:dyDescent="0.2">
      <c r="A548" s="40"/>
      <c r="B548" s="41"/>
      <c r="C548" s="42"/>
      <c r="E548" s="41"/>
      <c r="F548" s="41"/>
      <c r="G548" s="41"/>
      <c r="L548" s="39"/>
    </row>
    <row r="549" spans="1:12" ht="12.75" x14ac:dyDescent="0.2">
      <c r="A549" s="40"/>
      <c r="B549" s="41"/>
      <c r="C549" s="42"/>
      <c r="E549" s="41"/>
      <c r="F549" s="41"/>
      <c r="G549" s="41"/>
      <c r="L549" s="39"/>
    </row>
    <row r="550" spans="1:12" ht="12.75" x14ac:dyDescent="0.2">
      <c r="A550" s="40"/>
      <c r="B550" s="41"/>
      <c r="C550" s="42"/>
      <c r="E550" s="41"/>
      <c r="F550" s="41"/>
      <c r="G550" s="41"/>
      <c r="L550" s="39"/>
    </row>
    <row r="551" spans="1:12" ht="12.75" x14ac:dyDescent="0.2">
      <c r="A551" s="40"/>
      <c r="B551" s="41"/>
      <c r="C551" s="42"/>
      <c r="E551" s="41"/>
      <c r="F551" s="41"/>
      <c r="G551" s="41"/>
      <c r="L551" s="39"/>
    </row>
    <row r="552" spans="1:12" ht="12.75" x14ac:dyDescent="0.2">
      <c r="A552" s="40"/>
      <c r="B552" s="41"/>
      <c r="C552" s="42"/>
      <c r="E552" s="41"/>
      <c r="F552" s="41"/>
      <c r="G552" s="41"/>
      <c r="L552" s="39"/>
    </row>
    <row r="553" spans="1:12" ht="12.75" x14ac:dyDescent="0.2">
      <c r="A553" s="40"/>
      <c r="B553" s="41"/>
      <c r="C553" s="42"/>
      <c r="E553" s="41"/>
      <c r="F553" s="41"/>
      <c r="G553" s="41"/>
      <c r="L553" s="39"/>
    </row>
    <row r="554" spans="1:12" ht="12.75" x14ac:dyDescent="0.2">
      <c r="A554" s="40"/>
      <c r="B554" s="41"/>
      <c r="C554" s="42"/>
      <c r="E554" s="41"/>
      <c r="F554" s="41"/>
      <c r="G554" s="41"/>
      <c r="L554" s="39"/>
    </row>
    <row r="555" spans="1:12" ht="12.75" x14ac:dyDescent="0.2">
      <c r="A555" s="40"/>
      <c r="B555" s="41"/>
      <c r="C555" s="42"/>
      <c r="E555" s="41"/>
      <c r="F555" s="41"/>
      <c r="G555" s="41"/>
      <c r="L555" s="39"/>
    </row>
    <row r="556" spans="1:12" ht="12.75" x14ac:dyDescent="0.2">
      <c r="A556" s="40"/>
      <c r="B556" s="41"/>
      <c r="C556" s="42"/>
      <c r="E556" s="41"/>
      <c r="F556" s="41"/>
      <c r="G556" s="41"/>
      <c r="L556" s="39"/>
    </row>
    <row r="557" spans="1:12" ht="12.75" x14ac:dyDescent="0.2">
      <c r="A557" s="40"/>
      <c r="B557" s="41"/>
      <c r="C557" s="42"/>
      <c r="E557" s="41"/>
      <c r="F557" s="41"/>
      <c r="G557" s="41"/>
      <c r="L557" s="39"/>
    </row>
    <row r="558" spans="1:12" ht="12.75" x14ac:dyDescent="0.2">
      <c r="A558" s="40"/>
      <c r="B558" s="41"/>
      <c r="C558" s="42"/>
      <c r="E558" s="41"/>
      <c r="F558" s="41"/>
      <c r="G558" s="41"/>
      <c r="L558" s="39"/>
    </row>
    <row r="559" spans="1:12" ht="12.75" x14ac:dyDescent="0.2">
      <c r="A559" s="40"/>
      <c r="B559" s="41"/>
      <c r="C559" s="42"/>
      <c r="E559" s="41"/>
      <c r="F559" s="41"/>
      <c r="G559" s="41"/>
      <c r="L559" s="39"/>
    </row>
    <row r="560" spans="1:12" ht="12.75" x14ac:dyDescent="0.2">
      <c r="A560" s="40"/>
      <c r="B560" s="41"/>
      <c r="C560" s="42"/>
      <c r="E560" s="41"/>
      <c r="F560" s="41"/>
      <c r="G560" s="41"/>
      <c r="L560" s="39"/>
    </row>
    <row r="561" spans="1:12" ht="12.75" x14ac:dyDescent="0.2">
      <c r="A561" s="40"/>
      <c r="B561" s="41"/>
      <c r="C561" s="42"/>
      <c r="E561" s="41"/>
      <c r="F561" s="41"/>
      <c r="G561" s="41"/>
      <c r="L561" s="39"/>
    </row>
    <row r="562" spans="1:12" ht="12.75" x14ac:dyDescent="0.2">
      <c r="A562" s="40"/>
      <c r="B562" s="41"/>
      <c r="C562" s="42"/>
      <c r="E562" s="41"/>
      <c r="F562" s="41"/>
      <c r="G562" s="41"/>
      <c r="L562" s="39"/>
    </row>
    <row r="563" spans="1:12" ht="12.75" x14ac:dyDescent="0.2">
      <c r="A563" s="40"/>
      <c r="B563" s="41"/>
      <c r="C563" s="42"/>
      <c r="E563" s="41"/>
      <c r="F563" s="41"/>
      <c r="G563" s="41"/>
      <c r="L563" s="39"/>
    </row>
    <row r="564" spans="1:12" ht="12.75" x14ac:dyDescent="0.2">
      <c r="A564" s="40"/>
      <c r="B564" s="41"/>
      <c r="C564" s="42"/>
      <c r="E564" s="41"/>
      <c r="F564" s="41"/>
      <c r="G564" s="41"/>
      <c r="L564" s="39"/>
    </row>
    <row r="565" spans="1:12" ht="12.75" x14ac:dyDescent="0.2">
      <c r="A565" s="40"/>
      <c r="B565" s="41"/>
      <c r="C565" s="42"/>
      <c r="E565" s="41"/>
      <c r="F565" s="41"/>
      <c r="G565" s="41"/>
      <c r="L565" s="39"/>
    </row>
    <row r="566" spans="1:12" ht="12.75" x14ac:dyDescent="0.2">
      <c r="A566" s="40"/>
      <c r="B566" s="41"/>
      <c r="C566" s="42"/>
      <c r="E566" s="41"/>
      <c r="F566" s="41"/>
      <c r="G566" s="41"/>
      <c r="L566" s="39"/>
    </row>
    <row r="567" spans="1:12" ht="12.75" x14ac:dyDescent="0.2">
      <c r="A567" s="40"/>
      <c r="B567" s="41"/>
      <c r="C567" s="42"/>
      <c r="E567" s="41"/>
      <c r="F567" s="41"/>
      <c r="G567" s="41"/>
      <c r="L567" s="39"/>
    </row>
    <row r="568" spans="1:12" ht="12.75" x14ac:dyDescent="0.2">
      <c r="A568" s="40"/>
      <c r="B568" s="41"/>
      <c r="C568" s="42"/>
      <c r="E568" s="41"/>
      <c r="F568" s="41"/>
      <c r="G568" s="41"/>
      <c r="L568" s="39"/>
    </row>
    <row r="569" spans="1:12" ht="12.75" x14ac:dyDescent="0.2">
      <c r="A569" s="40"/>
      <c r="B569" s="41"/>
      <c r="C569" s="42"/>
      <c r="E569" s="41"/>
      <c r="F569" s="41"/>
      <c r="G569" s="41"/>
      <c r="L569" s="39"/>
    </row>
    <row r="570" spans="1:12" ht="12.75" x14ac:dyDescent="0.2">
      <c r="A570" s="40"/>
      <c r="B570" s="41"/>
      <c r="C570" s="42"/>
      <c r="E570" s="41"/>
      <c r="F570" s="41"/>
      <c r="G570" s="41"/>
      <c r="L570" s="39"/>
    </row>
    <row r="571" spans="1:12" ht="12.75" x14ac:dyDescent="0.2">
      <c r="A571" s="40"/>
      <c r="B571" s="41"/>
      <c r="C571" s="42"/>
      <c r="E571" s="41"/>
      <c r="F571" s="41"/>
      <c r="G571" s="41"/>
      <c r="L571" s="39"/>
    </row>
    <row r="572" spans="1:12" ht="12.75" x14ac:dyDescent="0.2">
      <c r="A572" s="40"/>
      <c r="B572" s="41"/>
      <c r="C572" s="42"/>
      <c r="E572" s="41"/>
      <c r="F572" s="41"/>
      <c r="G572" s="41"/>
      <c r="L572" s="39"/>
    </row>
    <row r="573" spans="1:12" ht="12.75" x14ac:dyDescent="0.2">
      <c r="A573" s="40"/>
      <c r="B573" s="41"/>
      <c r="C573" s="42"/>
      <c r="E573" s="41"/>
      <c r="F573" s="41"/>
      <c r="G573" s="41"/>
      <c r="L573" s="39"/>
    </row>
    <row r="574" spans="1:12" ht="12.75" x14ac:dyDescent="0.2">
      <c r="A574" s="40"/>
      <c r="B574" s="41"/>
      <c r="C574" s="42"/>
      <c r="E574" s="41"/>
      <c r="F574" s="41"/>
      <c r="G574" s="41"/>
      <c r="L574" s="39"/>
    </row>
    <row r="575" spans="1:12" ht="12.75" x14ac:dyDescent="0.2">
      <c r="A575" s="40"/>
      <c r="B575" s="41"/>
      <c r="C575" s="42"/>
      <c r="E575" s="41"/>
      <c r="F575" s="41"/>
      <c r="G575" s="41"/>
      <c r="L575" s="39"/>
    </row>
    <row r="576" spans="1:12" ht="12.75" x14ac:dyDescent="0.2">
      <c r="A576" s="40"/>
      <c r="B576" s="41"/>
      <c r="C576" s="42"/>
      <c r="E576" s="41"/>
      <c r="F576" s="41"/>
      <c r="G576" s="41"/>
      <c r="L576" s="39"/>
    </row>
    <row r="577" spans="1:12" ht="12.75" x14ac:dyDescent="0.2">
      <c r="A577" s="40"/>
      <c r="B577" s="41"/>
      <c r="C577" s="42"/>
      <c r="E577" s="41"/>
      <c r="F577" s="41"/>
      <c r="G577" s="41"/>
      <c r="L577" s="39"/>
    </row>
    <row r="578" spans="1:12" ht="12.75" x14ac:dyDescent="0.2">
      <c r="A578" s="40"/>
      <c r="B578" s="41"/>
      <c r="C578" s="42"/>
      <c r="E578" s="41"/>
      <c r="F578" s="41"/>
      <c r="G578" s="41"/>
      <c r="L578" s="39"/>
    </row>
    <row r="579" spans="1:12" ht="12.75" x14ac:dyDescent="0.2">
      <c r="A579" s="40"/>
      <c r="B579" s="41"/>
      <c r="C579" s="42"/>
      <c r="E579" s="41"/>
      <c r="F579" s="41"/>
      <c r="G579" s="41"/>
      <c r="L579" s="39"/>
    </row>
    <row r="580" spans="1:12" ht="12.75" x14ac:dyDescent="0.2">
      <c r="A580" s="40"/>
      <c r="B580" s="41"/>
      <c r="C580" s="42"/>
      <c r="E580" s="41"/>
      <c r="F580" s="41"/>
      <c r="G580" s="41"/>
      <c r="L580" s="39"/>
    </row>
    <row r="581" spans="1:12" ht="12.75" x14ac:dyDescent="0.2">
      <c r="A581" s="40"/>
      <c r="B581" s="41"/>
      <c r="C581" s="42"/>
      <c r="E581" s="41"/>
      <c r="F581" s="41"/>
      <c r="G581" s="41"/>
      <c r="L581" s="39"/>
    </row>
    <row r="582" spans="1:12" ht="12.75" x14ac:dyDescent="0.2">
      <c r="A582" s="40"/>
      <c r="B582" s="41"/>
      <c r="C582" s="42"/>
      <c r="E582" s="41"/>
      <c r="F582" s="41"/>
      <c r="G582" s="41"/>
      <c r="L582" s="39"/>
    </row>
    <row r="583" spans="1:12" ht="12.75" x14ac:dyDescent="0.2">
      <c r="A583" s="40"/>
      <c r="B583" s="41"/>
      <c r="C583" s="42"/>
      <c r="E583" s="41"/>
      <c r="F583" s="41"/>
      <c r="G583" s="41"/>
      <c r="L583" s="39"/>
    </row>
    <row r="584" spans="1:12" ht="12.75" x14ac:dyDescent="0.2">
      <c r="A584" s="40"/>
      <c r="B584" s="41"/>
      <c r="C584" s="42"/>
      <c r="E584" s="41"/>
      <c r="F584" s="41"/>
      <c r="G584" s="41"/>
      <c r="L584" s="39"/>
    </row>
    <row r="585" spans="1:12" ht="12.75" x14ac:dyDescent="0.2">
      <c r="A585" s="40"/>
      <c r="B585" s="41"/>
      <c r="C585" s="42"/>
      <c r="E585" s="41"/>
      <c r="F585" s="41"/>
      <c r="G585" s="41"/>
      <c r="L585" s="39"/>
    </row>
    <row r="586" spans="1:12" ht="12.75" x14ac:dyDescent="0.2">
      <c r="A586" s="40"/>
      <c r="B586" s="41"/>
      <c r="C586" s="42"/>
      <c r="E586" s="41"/>
      <c r="F586" s="41"/>
      <c r="G586" s="41"/>
      <c r="L586" s="39"/>
    </row>
    <row r="587" spans="1:12" ht="12.75" x14ac:dyDescent="0.2">
      <c r="A587" s="40"/>
      <c r="B587" s="41"/>
      <c r="C587" s="42"/>
      <c r="E587" s="41"/>
      <c r="F587" s="41"/>
      <c r="G587" s="41"/>
      <c r="L587" s="39"/>
    </row>
    <row r="588" spans="1:12" ht="12.75" x14ac:dyDescent="0.2">
      <c r="A588" s="40"/>
      <c r="B588" s="41"/>
      <c r="C588" s="42"/>
      <c r="E588" s="41"/>
      <c r="F588" s="41"/>
      <c r="G588" s="41"/>
      <c r="L588" s="39"/>
    </row>
    <row r="589" spans="1:12" ht="12.75" x14ac:dyDescent="0.2">
      <c r="A589" s="40"/>
      <c r="B589" s="41"/>
      <c r="C589" s="42"/>
      <c r="E589" s="41"/>
      <c r="F589" s="41"/>
      <c r="G589" s="41"/>
      <c r="L589" s="39"/>
    </row>
    <row r="590" spans="1:12" ht="12.75" x14ac:dyDescent="0.2">
      <c r="A590" s="40"/>
      <c r="B590" s="41"/>
      <c r="C590" s="42"/>
      <c r="E590" s="41"/>
      <c r="F590" s="41"/>
      <c r="G590" s="41"/>
      <c r="L590" s="39"/>
    </row>
    <row r="591" spans="1:12" ht="12.75" x14ac:dyDescent="0.2">
      <c r="A591" s="40"/>
      <c r="B591" s="41"/>
      <c r="C591" s="42"/>
      <c r="E591" s="41"/>
      <c r="F591" s="41"/>
      <c r="G591" s="41"/>
      <c r="L591" s="39"/>
    </row>
    <row r="592" spans="1:12" ht="12.75" x14ac:dyDescent="0.2">
      <c r="A592" s="40"/>
      <c r="B592" s="41"/>
      <c r="C592" s="42"/>
      <c r="E592" s="41"/>
      <c r="F592" s="41"/>
      <c r="G592" s="41"/>
      <c r="L592" s="39"/>
    </row>
    <row r="593" spans="1:12" ht="12.75" x14ac:dyDescent="0.2">
      <c r="A593" s="40"/>
      <c r="B593" s="41"/>
      <c r="C593" s="42"/>
      <c r="E593" s="41"/>
      <c r="F593" s="41"/>
      <c r="G593" s="41"/>
      <c r="L593" s="39"/>
    </row>
    <row r="594" spans="1:12" ht="12.75" x14ac:dyDescent="0.2">
      <c r="A594" s="40"/>
      <c r="B594" s="41"/>
      <c r="C594" s="42"/>
      <c r="E594" s="41"/>
      <c r="F594" s="41"/>
      <c r="G594" s="41"/>
      <c r="L594" s="39"/>
    </row>
    <row r="595" spans="1:12" ht="12.75" x14ac:dyDescent="0.2">
      <c r="A595" s="40"/>
      <c r="B595" s="41"/>
      <c r="C595" s="42"/>
      <c r="E595" s="41"/>
      <c r="F595" s="41"/>
      <c r="G595" s="41"/>
      <c r="L595" s="39"/>
    </row>
    <row r="596" spans="1:12" ht="12.75" x14ac:dyDescent="0.2">
      <c r="A596" s="40"/>
      <c r="B596" s="41"/>
      <c r="C596" s="42"/>
      <c r="E596" s="41"/>
      <c r="F596" s="41"/>
      <c r="G596" s="41"/>
      <c r="L596" s="39"/>
    </row>
    <row r="597" spans="1:12" ht="12.75" x14ac:dyDescent="0.2">
      <c r="A597" s="40"/>
      <c r="B597" s="41"/>
      <c r="C597" s="42"/>
      <c r="E597" s="41"/>
      <c r="F597" s="41"/>
      <c r="G597" s="41"/>
      <c r="L597" s="39"/>
    </row>
    <row r="598" spans="1:12" ht="12.75" x14ac:dyDescent="0.2">
      <c r="A598" s="40"/>
      <c r="B598" s="41"/>
      <c r="C598" s="42"/>
      <c r="E598" s="41"/>
      <c r="F598" s="41"/>
      <c r="G598" s="41"/>
      <c r="L598" s="39"/>
    </row>
    <row r="599" spans="1:12" ht="12.75" x14ac:dyDescent="0.2">
      <c r="A599" s="40"/>
      <c r="B599" s="41"/>
      <c r="C599" s="42"/>
      <c r="E599" s="41"/>
      <c r="F599" s="41"/>
      <c r="G599" s="41"/>
      <c r="L599" s="39"/>
    </row>
    <row r="600" spans="1:12" ht="12.75" x14ac:dyDescent="0.2">
      <c r="A600" s="40"/>
      <c r="B600" s="41"/>
      <c r="C600" s="42"/>
      <c r="E600" s="41"/>
      <c r="F600" s="41"/>
      <c r="G600" s="41"/>
      <c r="L600" s="39"/>
    </row>
    <row r="601" spans="1:12" ht="12.75" x14ac:dyDescent="0.2">
      <c r="A601" s="40"/>
      <c r="B601" s="41"/>
      <c r="C601" s="42"/>
      <c r="E601" s="41"/>
      <c r="F601" s="41"/>
      <c r="G601" s="41"/>
      <c r="L601" s="39"/>
    </row>
    <row r="602" spans="1:12" ht="12.75" x14ac:dyDescent="0.2">
      <c r="A602" s="40"/>
      <c r="B602" s="41"/>
      <c r="C602" s="42"/>
      <c r="E602" s="41"/>
      <c r="F602" s="41"/>
      <c r="G602" s="41"/>
      <c r="L602" s="39"/>
    </row>
    <row r="603" spans="1:12" ht="12.75" x14ac:dyDescent="0.2">
      <c r="A603" s="40"/>
      <c r="B603" s="41"/>
      <c r="C603" s="42"/>
      <c r="E603" s="41"/>
      <c r="F603" s="41"/>
      <c r="G603" s="41"/>
      <c r="L603" s="39"/>
    </row>
    <row r="604" spans="1:12" ht="12.75" x14ac:dyDescent="0.2">
      <c r="A604" s="40"/>
      <c r="B604" s="41"/>
      <c r="C604" s="42"/>
      <c r="E604" s="41"/>
      <c r="F604" s="41"/>
      <c r="G604" s="41"/>
      <c r="L604" s="39"/>
    </row>
    <row r="605" spans="1:12" ht="12.75" x14ac:dyDescent="0.2">
      <c r="A605" s="40"/>
      <c r="B605" s="41"/>
      <c r="C605" s="42"/>
      <c r="E605" s="41"/>
      <c r="F605" s="41"/>
      <c r="G605" s="41"/>
      <c r="L605" s="39"/>
    </row>
    <row r="606" spans="1:12" ht="12.75" x14ac:dyDescent="0.2">
      <c r="A606" s="40"/>
      <c r="B606" s="41"/>
      <c r="C606" s="42"/>
      <c r="E606" s="41"/>
      <c r="F606" s="41"/>
      <c r="G606" s="41"/>
      <c r="L606" s="39"/>
    </row>
    <row r="607" spans="1:12" ht="12.75" x14ac:dyDescent="0.2">
      <c r="A607" s="40"/>
      <c r="B607" s="41"/>
      <c r="C607" s="42"/>
      <c r="E607" s="41"/>
      <c r="F607" s="41"/>
      <c r="G607" s="41"/>
      <c r="L607" s="39"/>
    </row>
    <row r="608" spans="1:12" ht="12.75" x14ac:dyDescent="0.2">
      <c r="A608" s="40"/>
      <c r="B608" s="41"/>
      <c r="C608" s="42"/>
      <c r="E608" s="41"/>
      <c r="F608" s="41"/>
      <c r="G608" s="41"/>
      <c r="L608" s="39"/>
    </row>
    <row r="609" spans="1:12" ht="12.75" x14ac:dyDescent="0.2">
      <c r="A609" s="40"/>
      <c r="B609" s="41"/>
      <c r="C609" s="42"/>
      <c r="E609" s="41"/>
      <c r="F609" s="41"/>
      <c r="G609" s="41"/>
      <c r="L609" s="39"/>
    </row>
    <row r="610" spans="1:12" ht="12.75" x14ac:dyDescent="0.2">
      <c r="A610" s="40"/>
      <c r="B610" s="41"/>
      <c r="C610" s="42"/>
      <c r="E610" s="41"/>
      <c r="F610" s="41"/>
      <c r="G610" s="41"/>
      <c r="L610" s="39"/>
    </row>
    <row r="611" spans="1:12" ht="12.75" x14ac:dyDescent="0.2">
      <c r="A611" s="40"/>
      <c r="B611" s="41"/>
      <c r="C611" s="42"/>
      <c r="E611" s="41"/>
      <c r="F611" s="41"/>
      <c r="G611" s="41"/>
      <c r="L611" s="39"/>
    </row>
    <row r="612" spans="1:12" ht="12.75" x14ac:dyDescent="0.2">
      <c r="A612" s="40"/>
      <c r="B612" s="41"/>
      <c r="C612" s="42"/>
      <c r="E612" s="41"/>
      <c r="F612" s="41"/>
      <c r="G612" s="41"/>
      <c r="L612" s="39"/>
    </row>
    <row r="613" spans="1:12" ht="12.75" x14ac:dyDescent="0.2">
      <c r="A613" s="40"/>
      <c r="B613" s="41"/>
      <c r="C613" s="42"/>
      <c r="E613" s="41"/>
      <c r="F613" s="41"/>
      <c r="G613" s="41"/>
      <c r="L613" s="39"/>
    </row>
    <row r="614" spans="1:12" ht="12.75" x14ac:dyDescent="0.2">
      <c r="A614" s="40"/>
      <c r="B614" s="41"/>
      <c r="C614" s="42"/>
      <c r="E614" s="41"/>
      <c r="F614" s="41"/>
      <c r="G614" s="41"/>
      <c r="L614" s="39"/>
    </row>
    <row r="615" spans="1:12" ht="12.75" x14ac:dyDescent="0.2">
      <c r="A615" s="40"/>
      <c r="B615" s="41"/>
      <c r="C615" s="42"/>
      <c r="E615" s="41"/>
      <c r="F615" s="41"/>
      <c r="G615" s="41"/>
      <c r="L615" s="39"/>
    </row>
    <row r="616" spans="1:12" ht="12.75" x14ac:dyDescent="0.2">
      <c r="A616" s="40"/>
      <c r="B616" s="41"/>
      <c r="C616" s="42"/>
      <c r="E616" s="41"/>
      <c r="F616" s="41"/>
      <c r="G616" s="41"/>
      <c r="L616" s="39"/>
    </row>
    <row r="617" spans="1:12" ht="12.75" x14ac:dyDescent="0.2">
      <c r="A617" s="40"/>
      <c r="B617" s="41"/>
      <c r="C617" s="42"/>
      <c r="E617" s="41"/>
      <c r="F617" s="41"/>
      <c r="G617" s="41"/>
      <c r="L617" s="39"/>
    </row>
    <row r="618" spans="1:12" ht="12.75" x14ac:dyDescent="0.2">
      <c r="A618" s="40"/>
      <c r="B618" s="41"/>
      <c r="C618" s="42"/>
      <c r="E618" s="41"/>
      <c r="F618" s="41"/>
      <c r="G618" s="41"/>
      <c r="L618" s="39"/>
    </row>
    <row r="619" spans="1:12" ht="12.75" x14ac:dyDescent="0.2">
      <c r="A619" s="40"/>
      <c r="B619" s="41"/>
      <c r="C619" s="42"/>
      <c r="E619" s="41"/>
      <c r="F619" s="41"/>
      <c r="G619" s="41"/>
      <c r="L619" s="39"/>
    </row>
    <row r="620" spans="1:12" ht="12.75" x14ac:dyDescent="0.2">
      <c r="A620" s="40"/>
      <c r="B620" s="41"/>
      <c r="C620" s="42"/>
      <c r="E620" s="41"/>
      <c r="F620" s="41"/>
      <c r="G620" s="41"/>
      <c r="L620" s="39"/>
    </row>
    <row r="621" spans="1:12" ht="12.75" x14ac:dyDescent="0.2">
      <c r="A621" s="40"/>
      <c r="B621" s="41"/>
      <c r="C621" s="42"/>
      <c r="E621" s="41"/>
      <c r="F621" s="41"/>
      <c r="G621" s="41"/>
      <c r="L621" s="39"/>
    </row>
    <row r="622" spans="1:12" ht="12.75" x14ac:dyDescent="0.2">
      <c r="A622" s="40"/>
      <c r="B622" s="41"/>
      <c r="C622" s="42"/>
      <c r="E622" s="41"/>
      <c r="F622" s="41"/>
      <c r="G622" s="41"/>
      <c r="L622" s="39"/>
    </row>
    <row r="623" spans="1:12" ht="12.75" x14ac:dyDescent="0.2">
      <c r="A623" s="40"/>
      <c r="B623" s="41"/>
      <c r="C623" s="42"/>
      <c r="E623" s="41"/>
      <c r="F623" s="41"/>
      <c r="G623" s="41"/>
      <c r="L623" s="39"/>
    </row>
    <row r="624" spans="1:12" ht="12.75" x14ac:dyDescent="0.2">
      <c r="A624" s="40"/>
      <c r="B624" s="41"/>
      <c r="C624" s="42"/>
      <c r="E624" s="41"/>
      <c r="F624" s="41"/>
      <c r="G624" s="41"/>
      <c r="L624" s="39"/>
    </row>
    <row r="625" spans="1:12" ht="12.75" x14ac:dyDescent="0.2">
      <c r="A625" s="40"/>
      <c r="B625" s="41"/>
      <c r="C625" s="42"/>
      <c r="E625" s="41"/>
      <c r="F625" s="41"/>
      <c r="G625" s="41"/>
      <c r="L625" s="39"/>
    </row>
    <row r="626" spans="1:12" ht="12.75" x14ac:dyDescent="0.2">
      <c r="A626" s="40"/>
      <c r="B626" s="41"/>
      <c r="C626" s="42"/>
      <c r="E626" s="41"/>
      <c r="F626" s="41"/>
      <c r="G626" s="41"/>
      <c r="L626" s="39"/>
    </row>
    <row r="627" spans="1:12" ht="12.75" x14ac:dyDescent="0.2">
      <c r="A627" s="40"/>
      <c r="B627" s="41"/>
      <c r="C627" s="42"/>
      <c r="E627" s="41"/>
      <c r="F627" s="41"/>
      <c r="G627" s="41"/>
      <c r="L627" s="39"/>
    </row>
    <row r="628" spans="1:12" ht="12.75" x14ac:dyDescent="0.2">
      <c r="A628" s="40"/>
      <c r="B628" s="41"/>
      <c r="C628" s="42"/>
      <c r="E628" s="41"/>
      <c r="F628" s="41"/>
      <c r="G628" s="41"/>
      <c r="L628" s="39"/>
    </row>
    <row r="629" spans="1:12" ht="12.75" x14ac:dyDescent="0.2">
      <c r="A629" s="40"/>
      <c r="B629" s="41"/>
      <c r="C629" s="42"/>
      <c r="E629" s="41"/>
      <c r="F629" s="41"/>
      <c r="G629" s="41"/>
      <c r="L629" s="39"/>
    </row>
    <row r="630" spans="1:12" ht="12.75" x14ac:dyDescent="0.2">
      <c r="A630" s="40"/>
      <c r="B630" s="41"/>
      <c r="C630" s="42"/>
      <c r="E630" s="41"/>
      <c r="F630" s="41"/>
      <c r="G630" s="41"/>
      <c r="L630" s="39"/>
    </row>
    <row r="631" spans="1:12" ht="12.75" x14ac:dyDescent="0.2">
      <c r="A631" s="40"/>
      <c r="B631" s="41"/>
      <c r="C631" s="42"/>
      <c r="E631" s="41"/>
      <c r="F631" s="41"/>
      <c r="G631" s="41"/>
      <c r="L631" s="39"/>
    </row>
    <row r="632" spans="1:12" ht="12.75" x14ac:dyDescent="0.2">
      <c r="A632" s="40"/>
      <c r="B632" s="41"/>
      <c r="C632" s="42"/>
      <c r="E632" s="41"/>
      <c r="F632" s="41"/>
      <c r="G632" s="41"/>
      <c r="L632" s="39"/>
    </row>
    <row r="633" spans="1:12" ht="12.75" x14ac:dyDescent="0.2">
      <c r="A633" s="40"/>
      <c r="B633" s="41"/>
      <c r="C633" s="42"/>
      <c r="E633" s="41"/>
      <c r="F633" s="41"/>
      <c r="G633" s="41"/>
      <c r="L633" s="39"/>
    </row>
    <row r="634" spans="1:12" ht="12.75" x14ac:dyDescent="0.2">
      <c r="A634" s="40"/>
      <c r="B634" s="41"/>
      <c r="C634" s="42"/>
      <c r="E634" s="41"/>
      <c r="F634" s="41"/>
      <c r="G634" s="41"/>
      <c r="L634" s="39"/>
    </row>
    <row r="635" spans="1:12" ht="12.75" x14ac:dyDescent="0.2">
      <c r="A635" s="40"/>
      <c r="B635" s="41"/>
      <c r="C635" s="42"/>
      <c r="E635" s="41"/>
      <c r="F635" s="41"/>
      <c r="G635" s="41"/>
      <c r="L635" s="39"/>
    </row>
    <row r="636" spans="1:12" ht="12.75" x14ac:dyDescent="0.2">
      <c r="A636" s="40"/>
      <c r="B636" s="41"/>
      <c r="C636" s="42"/>
      <c r="E636" s="41"/>
      <c r="F636" s="41"/>
      <c r="G636" s="41"/>
      <c r="L636" s="39"/>
    </row>
    <row r="637" spans="1:12" ht="12.75" x14ac:dyDescent="0.2">
      <c r="A637" s="40"/>
      <c r="B637" s="41"/>
      <c r="C637" s="42"/>
      <c r="E637" s="41"/>
      <c r="F637" s="41"/>
      <c r="G637" s="41"/>
      <c r="L637" s="39"/>
    </row>
    <row r="638" spans="1:12" ht="12.75" x14ac:dyDescent="0.2">
      <c r="A638" s="40"/>
      <c r="B638" s="41"/>
      <c r="C638" s="42"/>
      <c r="E638" s="41"/>
      <c r="F638" s="41"/>
      <c r="G638" s="41"/>
      <c r="L638" s="39"/>
    </row>
    <row r="639" spans="1:12" ht="12.75" x14ac:dyDescent="0.2">
      <c r="A639" s="40"/>
      <c r="B639" s="41"/>
      <c r="C639" s="42"/>
      <c r="E639" s="41"/>
      <c r="F639" s="41"/>
      <c r="G639" s="41"/>
      <c r="L639" s="39"/>
    </row>
    <row r="640" spans="1:12" ht="12.75" x14ac:dyDescent="0.2">
      <c r="A640" s="40"/>
      <c r="B640" s="41"/>
      <c r="C640" s="42"/>
      <c r="E640" s="41"/>
      <c r="F640" s="41"/>
      <c r="G640" s="41"/>
      <c r="L640" s="39"/>
    </row>
    <row r="641" spans="1:12" ht="12.75" x14ac:dyDescent="0.2">
      <c r="A641" s="40"/>
      <c r="B641" s="41"/>
      <c r="C641" s="42"/>
      <c r="E641" s="41"/>
      <c r="F641" s="41"/>
      <c r="G641" s="41"/>
      <c r="L641" s="39"/>
    </row>
    <row r="642" spans="1:12" ht="12.75" x14ac:dyDescent="0.2">
      <c r="A642" s="40"/>
      <c r="B642" s="41"/>
      <c r="C642" s="42"/>
      <c r="E642" s="41"/>
      <c r="F642" s="41"/>
      <c r="G642" s="41"/>
      <c r="L642" s="39"/>
    </row>
    <row r="643" spans="1:12" ht="12.75" x14ac:dyDescent="0.2">
      <c r="A643" s="40"/>
      <c r="B643" s="41"/>
      <c r="C643" s="42"/>
      <c r="E643" s="41"/>
      <c r="F643" s="41"/>
      <c r="G643" s="41"/>
      <c r="L643" s="39"/>
    </row>
    <row r="644" spans="1:12" ht="12.75" x14ac:dyDescent="0.2">
      <c r="A644" s="40"/>
      <c r="B644" s="41"/>
      <c r="C644" s="42"/>
      <c r="E644" s="41"/>
      <c r="F644" s="41"/>
      <c r="G644" s="41"/>
      <c r="L644" s="39"/>
    </row>
    <row r="645" spans="1:12" ht="12.75" x14ac:dyDescent="0.2">
      <c r="A645" s="40"/>
      <c r="B645" s="41"/>
      <c r="C645" s="42"/>
      <c r="E645" s="41"/>
      <c r="F645" s="41"/>
      <c r="G645" s="41"/>
      <c r="L645" s="39"/>
    </row>
    <row r="646" spans="1:12" ht="12.75" x14ac:dyDescent="0.2">
      <c r="A646" s="40"/>
      <c r="B646" s="41"/>
      <c r="C646" s="42"/>
      <c r="E646" s="41"/>
      <c r="F646" s="41"/>
      <c r="G646" s="41"/>
      <c r="L646" s="39"/>
    </row>
    <row r="647" spans="1:12" ht="12.75" x14ac:dyDescent="0.2">
      <c r="A647" s="40"/>
      <c r="B647" s="41"/>
      <c r="C647" s="42"/>
      <c r="E647" s="41"/>
      <c r="F647" s="41"/>
      <c r="G647" s="41"/>
      <c r="L647" s="39"/>
    </row>
    <row r="648" spans="1:12" ht="12.75" x14ac:dyDescent="0.2">
      <c r="A648" s="40"/>
      <c r="B648" s="41"/>
      <c r="C648" s="42"/>
      <c r="E648" s="41"/>
      <c r="F648" s="41"/>
      <c r="G648" s="41"/>
      <c r="L648" s="39"/>
    </row>
    <row r="649" spans="1:12" ht="12.75" x14ac:dyDescent="0.2">
      <c r="A649" s="40"/>
      <c r="B649" s="41"/>
      <c r="C649" s="42"/>
      <c r="E649" s="41"/>
      <c r="F649" s="41"/>
      <c r="G649" s="41"/>
      <c r="L649" s="39"/>
    </row>
    <row r="650" spans="1:12" ht="12.75" x14ac:dyDescent="0.2">
      <c r="A650" s="40"/>
      <c r="B650" s="41"/>
      <c r="C650" s="42"/>
      <c r="E650" s="41"/>
      <c r="F650" s="41"/>
      <c r="G650" s="41"/>
      <c r="L650" s="39"/>
    </row>
    <row r="651" spans="1:12" ht="12.75" x14ac:dyDescent="0.2">
      <c r="A651" s="40"/>
      <c r="B651" s="41"/>
      <c r="C651" s="42"/>
      <c r="E651" s="41"/>
      <c r="F651" s="41"/>
      <c r="G651" s="41"/>
      <c r="L651" s="39"/>
    </row>
    <row r="652" spans="1:12" ht="12.75" x14ac:dyDescent="0.2">
      <c r="A652" s="40"/>
      <c r="B652" s="41"/>
      <c r="C652" s="42"/>
      <c r="E652" s="41"/>
      <c r="F652" s="41"/>
      <c r="G652" s="41"/>
      <c r="L652" s="39"/>
    </row>
    <row r="653" spans="1:12" ht="12.75" x14ac:dyDescent="0.2">
      <c r="A653" s="40"/>
      <c r="B653" s="41"/>
      <c r="C653" s="42"/>
      <c r="E653" s="41"/>
      <c r="F653" s="41"/>
      <c r="G653" s="41"/>
      <c r="L653" s="39"/>
    </row>
    <row r="654" spans="1:12" ht="12.75" x14ac:dyDescent="0.2">
      <c r="A654" s="40"/>
      <c r="B654" s="41"/>
      <c r="C654" s="42"/>
      <c r="E654" s="41"/>
      <c r="F654" s="41"/>
      <c r="G654" s="41"/>
      <c r="L654" s="39"/>
    </row>
    <row r="655" spans="1:12" ht="12.75" x14ac:dyDescent="0.2">
      <c r="A655" s="40"/>
      <c r="B655" s="41"/>
      <c r="C655" s="42"/>
      <c r="E655" s="41"/>
      <c r="F655" s="41"/>
      <c r="G655" s="41"/>
      <c r="L655" s="39"/>
    </row>
    <row r="656" spans="1:12" ht="12.75" x14ac:dyDescent="0.2">
      <c r="A656" s="40"/>
      <c r="B656" s="41"/>
      <c r="C656" s="42"/>
      <c r="E656" s="41"/>
      <c r="F656" s="41"/>
      <c r="G656" s="41"/>
      <c r="L656" s="39"/>
    </row>
    <row r="657" spans="1:12" ht="12.75" x14ac:dyDescent="0.2">
      <c r="A657" s="40"/>
      <c r="B657" s="41"/>
      <c r="C657" s="42"/>
      <c r="E657" s="41"/>
      <c r="F657" s="41"/>
      <c r="G657" s="41"/>
      <c r="L657" s="39"/>
    </row>
    <row r="658" spans="1:12" ht="12.75" x14ac:dyDescent="0.2">
      <c r="A658" s="40"/>
      <c r="B658" s="41"/>
      <c r="C658" s="42"/>
      <c r="E658" s="41"/>
      <c r="F658" s="41"/>
      <c r="G658" s="41"/>
      <c r="L658" s="39"/>
    </row>
    <row r="659" spans="1:12" ht="12.75" x14ac:dyDescent="0.2">
      <c r="A659" s="40"/>
      <c r="B659" s="41"/>
      <c r="C659" s="42"/>
      <c r="E659" s="41"/>
      <c r="F659" s="41"/>
      <c r="G659" s="41"/>
      <c r="L659" s="39"/>
    </row>
    <row r="660" spans="1:12" ht="12.75" x14ac:dyDescent="0.2">
      <c r="A660" s="40"/>
      <c r="B660" s="41"/>
      <c r="C660" s="42"/>
      <c r="E660" s="41"/>
      <c r="F660" s="41"/>
      <c r="G660" s="41"/>
      <c r="L660" s="39"/>
    </row>
    <row r="661" spans="1:12" ht="12.75" x14ac:dyDescent="0.2">
      <c r="A661" s="40"/>
      <c r="B661" s="41"/>
      <c r="C661" s="42"/>
      <c r="E661" s="41"/>
      <c r="F661" s="41"/>
      <c r="G661" s="41"/>
      <c r="L661" s="39"/>
    </row>
    <row r="662" spans="1:12" ht="12.75" x14ac:dyDescent="0.2">
      <c r="A662" s="40"/>
      <c r="B662" s="41"/>
      <c r="C662" s="42"/>
      <c r="E662" s="41"/>
      <c r="F662" s="41"/>
      <c r="G662" s="41"/>
      <c r="L662" s="39"/>
    </row>
    <row r="663" spans="1:12" ht="12.75" x14ac:dyDescent="0.2">
      <c r="A663" s="40"/>
      <c r="B663" s="41"/>
      <c r="C663" s="42"/>
      <c r="E663" s="41"/>
      <c r="F663" s="41"/>
      <c r="G663" s="41"/>
      <c r="L663" s="39"/>
    </row>
    <row r="664" spans="1:12" ht="12.75" x14ac:dyDescent="0.2">
      <c r="A664" s="40"/>
      <c r="B664" s="41"/>
      <c r="C664" s="42"/>
      <c r="E664" s="41"/>
      <c r="F664" s="41"/>
      <c r="G664" s="41"/>
      <c r="L664" s="39"/>
    </row>
    <row r="665" spans="1:12" ht="12.75" x14ac:dyDescent="0.2">
      <c r="A665" s="40"/>
      <c r="B665" s="41"/>
      <c r="C665" s="42"/>
      <c r="E665" s="41"/>
      <c r="F665" s="41"/>
      <c r="G665" s="41"/>
      <c r="L665" s="39"/>
    </row>
    <row r="666" spans="1:12" ht="12.75" x14ac:dyDescent="0.2">
      <c r="A666" s="40"/>
      <c r="B666" s="41"/>
      <c r="C666" s="42"/>
      <c r="E666" s="41"/>
      <c r="F666" s="41"/>
      <c r="G666" s="41"/>
      <c r="L666" s="39"/>
    </row>
    <row r="667" spans="1:12" ht="12.75" x14ac:dyDescent="0.2">
      <c r="A667" s="40"/>
      <c r="B667" s="41"/>
      <c r="C667" s="42"/>
      <c r="E667" s="41"/>
      <c r="F667" s="41"/>
      <c r="G667" s="41"/>
      <c r="L667" s="39"/>
    </row>
    <row r="668" spans="1:12" ht="12.75" x14ac:dyDescent="0.2">
      <c r="A668" s="40"/>
      <c r="B668" s="41"/>
      <c r="C668" s="42"/>
      <c r="E668" s="41"/>
      <c r="F668" s="41"/>
      <c r="G668" s="41"/>
      <c r="L668" s="39"/>
    </row>
    <row r="669" spans="1:12" ht="12.75" x14ac:dyDescent="0.2">
      <c r="A669" s="40"/>
      <c r="B669" s="41"/>
      <c r="C669" s="42"/>
      <c r="E669" s="41"/>
      <c r="F669" s="41"/>
      <c r="G669" s="41"/>
      <c r="L669" s="39"/>
    </row>
    <row r="670" spans="1:12" ht="12.75" x14ac:dyDescent="0.2">
      <c r="A670" s="40"/>
      <c r="B670" s="41"/>
      <c r="C670" s="42"/>
      <c r="E670" s="41"/>
      <c r="F670" s="41"/>
      <c r="G670" s="41"/>
      <c r="L670" s="39"/>
    </row>
    <row r="671" spans="1:12" ht="12.75" x14ac:dyDescent="0.2">
      <c r="A671" s="40"/>
      <c r="B671" s="41"/>
      <c r="C671" s="42"/>
      <c r="E671" s="41"/>
      <c r="F671" s="41"/>
      <c r="G671" s="41"/>
      <c r="L671" s="39"/>
    </row>
    <row r="672" spans="1:12" ht="12.75" x14ac:dyDescent="0.2">
      <c r="A672" s="40"/>
      <c r="B672" s="41"/>
      <c r="C672" s="42"/>
      <c r="E672" s="41"/>
      <c r="F672" s="41"/>
      <c r="G672" s="41"/>
      <c r="L672" s="39"/>
    </row>
    <row r="673" spans="1:12" ht="12.75" x14ac:dyDescent="0.2">
      <c r="A673" s="40"/>
      <c r="B673" s="41"/>
      <c r="C673" s="42"/>
      <c r="E673" s="41"/>
      <c r="F673" s="41"/>
      <c r="G673" s="41"/>
      <c r="L673" s="39"/>
    </row>
    <row r="674" spans="1:12" ht="12.75" x14ac:dyDescent="0.2">
      <c r="A674" s="40"/>
      <c r="B674" s="41"/>
      <c r="C674" s="42"/>
      <c r="E674" s="41"/>
      <c r="F674" s="41"/>
      <c r="G674" s="41"/>
      <c r="L674" s="39"/>
    </row>
    <row r="675" spans="1:12" ht="12.75" x14ac:dyDescent="0.2">
      <c r="A675" s="40"/>
      <c r="B675" s="41"/>
      <c r="C675" s="42"/>
      <c r="E675" s="41"/>
      <c r="F675" s="41"/>
      <c r="G675" s="41"/>
      <c r="L675" s="39"/>
    </row>
    <row r="676" spans="1:12" ht="12.75" x14ac:dyDescent="0.2">
      <c r="A676" s="40"/>
      <c r="B676" s="41"/>
      <c r="C676" s="42"/>
      <c r="E676" s="41"/>
      <c r="F676" s="41"/>
      <c r="G676" s="41"/>
      <c r="L676" s="39"/>
    </row>
    <row r="677" spans="1:12" ht="12.75" x14ac:dyDescent="0.2">
      <c r="A677" s="40"/>
      <c r="B677" s="41"/>
      <c r="C677" s="42"/>
      <c r="E677" s="41"/>
      <c r="F677" s="41"/>
      <c r="G677" s="41"/>
      <c r="L677" s="39"/>
    </row>
    <row r="678" spans="1:12" ht="12.75" x14ac:dyDescent="0.2">
      <c r="A678" s="40"/>
      <c r="B678" s="41"/>
      <c r="C678" s="42"/>
      <c r="E678" s="41"/>
      <c r="F678" s="41"/>
      <c r="G678" s="41"/>
      <c r="L678" s="39"/>
    </row>
    <row r="679" spans="1:12" ht="12.75" x14ac:dyDescent="0.2">
      <c r="A679" s="40"/>
      <c r="B679" s="41"/>
      <c r="C679" s="42"/>
      <c r="E679" s="41"/>
      <c r="F679" s="41"/>
      <c r="G679" s="41"/>
      <c r="L679" s="39"/>
    </row>
    <row r="680" spans="1:12" ht="12.75" x14ac:dyDescent="0.2">
      <c r="A680" s="40"/>
      <c r="B680" s="41"/>
      <c r="C680" s="42"/>
      <c r="E680" s="41"/>
      <c r="F680" s="41"/>
      <c r="G680" s="41"/>
      <c r="L680" s="39"/>
    </row>
    <row r="681" spans="1:12" ht="12.75" x14ac:dyDescent="0.2">
      <c r="A681" s="40"/>
      <c r="B681" s="41"/>
      <c r="C681" s="42"/>
      <c r="E681" s="41"/>
      <c r="F681" s="41"/>
      <c r="G681" s="41"/>
      <c r="L681" s="39"/>
    </row>
    <row r="682" spans="1:12" ht="12.75" x14ac:dyDescent="0.2">
      <c r="A682" s="40"/>
      <c r="B682" s="41"/>
      <c r="C682" s="42"/>
      <c r="E682" s="41"/>
      <c r="F682" s="41"/>
      <c r="G682" s="41"/>
      <c r="L682" s="39"/>
    </row>
    <row r="683" spans="1:12" ht="12.75" x14ac:dyDescent="0.2">
      <c r="A683" s="40"/>
      <c r="B683" s="41"/>
      <c r="C683" s="42"/>
      <c r="E683" s="41"/>
      <c r="F683" s="41"/>
      <c r="G683" s="41"/>
      <c r="L683" s="39"/>
    </row>
    <row r="684" spans="1:12" ht="12.75" x14ac:dyDescent="0.2">
      <c r="A684" s="40"/>
      <c r="B684" s="41"/>
      <c r="C684" s="42"/>
      <c r="E684" s="41"/>
      <c r="F684" s="41"/>
      <c r="G684" s="41"/>
      <c r="L684" s="39"/>
    </row>
    <row r="685" spans="1:12" ht="12.75" x14ac:dyDescent="0.2">
      <c r="A685" s="40"/>
      <c r="B685" s="41"/>
      <c r="C685" s="42"/>
      <c r="E685" s="41"/>
      <c r="F685" s="41"/>
      <c r="G685" s="41"/>
      <c r="L685" s="39"/>
    </row>
    <row r="686" spans="1:12" ht="12.75" x14ac:dyDescent="0.2">
      <c r="A686" s="40"/>
      <c r="B686" s="41"/>
      <c r="C686" s="42"/>
      <c r="E686" s="41"/>
      <c r="F686" s="41"/>
      <c r="G686" s="41"/>
      <c r="L686" s="39"/>
    </row>
    <row r="687" spans="1:12" ht="12.75" x14ac:dyDescent="0.2">
      <c r="A687" s="40"/>
      <c r="B687" s="41"/>
      <c r="C687" s="42"/>
      <c r="E687" s="41"/>
      <c r="F687" s="41"/>
      <c r="G687" s="41"/>
      <c r="L687" s="39"/>
    </row>
    <row r="688" spans="1:12" ht="12.75" x14ac:dyDescent="0.2">
      <c r="A688" s="40"/>
      <c r="B688" s="41"/>
      <c r="C688" s="42"/>
      <c r="E688" s="41"/>
      <c r="F688" s="41"/>
      <c r="G688" s="41"/>
      <c r="L688" s="39"/>
    </row>
    <row r="689" spans="1:12" ht="12.75" x14ac:dyDescent="0.2">
      <c r="A689" s="40"/>
      <c r="B689" s="41"/>
      <c r="C689" s="42"/>
      <c r="E689" s="41"/>
      <c r="F689" s="41"/>
      <c r="G689" s="41"/>
      <c r="L689" s="39"/>
    </row>
    <row r="690" spans="1:12" ht="12.75" x14ac:dyDescent="0.2">
      <c r="A690" s="40"/>
      <c r="B690" s="41"/>
      <c r="C690" s="42"/>
      <c r="E690" s="41"/>
      <c r="F690" s="41"/>
      <c r="G690" s="41"/>
      <c r="L690" s="39"/>
    </row>
    <row r="691" spans="1:12" ht="12.75" x14ac:dyDescent="0.2">
      <c r="A691" s="40"/>
      <c r="B691" s="41"/>
      <c r="C691" s="42"/>
      <c r="E691" s="41"/>
      <c r="F691" s="41"/>
      <c r="G691" s="41"/>
      <c r="L691" s="39"/>
    </row>
    <row r="692" spans="1:12" ht="12.75" x14ac:dyDescent="0.2">
      <c r="A692" s="40"/>
      <c r="B692" s="41"/>
      <c r="C692" s="42"/>
      <c r="E692" s="41"/>
      <c r="F692" s="41"/>
      <c r="G692" s="41"/>
      <c r="L692" s="39"/>
    </row>
    <row r="693" spans="1:12" ht="12.75" x14ac:dyDescent="0.2">
      <c r="A693" s="40"/>
      <c r="B693" s="41"/>
      <c r="C693" s="42"/>
      <c r="E693" s="41"/>
      <c r="F693" s="41"/>
      <c r="G693" s="41"/>
      <c r="L693" s="39"/>
    </row>
    <row r="694" spans="1:12" ht="12.75" x14ac:dyDescent="0.2">
      <c r="A694" s="40"/>
      <c r="B694" s="41"/>
      <c r="C694" s="42"/>
      <c r="E694" s="41"/>
      <c r="F694" s="41"/>
      <c r="G694" s="41"/>
      <c r="L694" s="39"/>
    </row>
    <row r="695" spans="1:12" ht="12.75" x14ac:dyDescent="0.2">
      <c r="A695" s="40"/>
      <c r="B695" s="41"/>
      <c r="C695" s="42"/>
      <c r="E695" s="41"/>
      <c r="F695" s="41"/>
      <c r="G695" s="41"/>
      <c r="L695" s="39"/>
    </row>
    <row r="696" spans="1:12" ht="12.75" x14ac:dyDescent="0.2">
      <c r="A696" s="40"/>
      <c r="B696" s="41"/>
      <c r="C696" s="42"/>
      <c r="E696" s="41"/>
      <c r="F696" s="41"/>
      <c r="G696" s="41"/>
      <c r="L696" s="39"/>
    </row>
    <row r="697" spans="1:12" ht="12.75" x14ac:dyDescent="0.2">
      <c r="A697" s="40"/>
      <c r="B697" s="41"/>
      <c r="C697" s="42"/>
      <c r="E697" s="41"/>
      <c r="F697" s="41"/>
      <c r="G697" s="41"/>
      <c r="L697" s="39"/>
    </row>
    <row r="698" spans="1:12" ht="12.75" x14ac:dyDescent="0.2">
      <c r="A698" s="40"/>
      <c r="B698" s="41"/>
      <c r="C698" s="42"/>
      <c r="E698" s="41"/>
      <c r="F698" s="41"/>
      <c r="G698" s="41"/>
      <c r="L698" s="39"/>
    </row>
    <row r="699" spans="1:12" ht="12.75" x14ac:dyDescent="0.2">
      <c r="A699" s="40"/>
      <c r="B699" s="41"/>
      <c r="C699" s="42"/>
      <c r="E699" s="41"/>
      <c r="F699" s="41"/>
      <c r="G699" s="41"/>
      <c r="L699" s="39"/>
    </row>
    <row r="700" spans="1:12" ht="12.75" x14ac:dyDescent="0.2">
      <c r="A700" s="40"/>
      <c r="B700" s="41"/>
      <c r="C700" s="42"/>
      <c r="E700" s="41"/>
      <c r="F700" s="41"/>
      <c r="G700" s="41"/>
      <c r="L700" s="39"/>
    </row>
    <row r="701" spans="1:12" ht="12.75" x14ac:dyDescent="0.2">
      <c r="A701" s="40"/>
      <c r="B701" s="41"/>
      <c r="C701" s="42"/>
      <c r="E701" s="41"/>
      <c r="F701" s="41"/>
      <c r="G701" s="41"/>
      <c r="L701" s="39"/>
    </row>
    <row r="702" spans="1:12" ht="12.75" x14ac:dyDescent="0.2">
      <c r="A702" s="40"/>
      <c r="B702" s="41"/>
      <c r="C702" s="42"/>
      <c r="E702" s="41"/>
      <c r="F702" s="41"/>
      <c r="G702" s="41"/>
      <c r="L702" s="39"/>
    </row>
    <row r="703" spans="1:12" ht="12.75" x14ac:dyDescent="0.2">
      <c r="A703" s="40"/>
      <c r="B703" s="41"/>
      <c r="C703" s="42"/>
      <c r="E703" s="41"/>
      <c r="F703" s="41"/>
      <c r="G703" s="41"/>
      <c r="L703" s="39"/>
    </row>
    <row r="704" spans="1:12" ht="12.75" x14ac:dyDescent="0.2">
      <c r="A704" s="40"/>
      <c r="B704" s="41"/>
      <c r="C704" s="42"/>
      <c r="E704" s="41"/>
      <c r="F704" s="41"/>
      <c r="G704" s="41"/>
      <c r="L704" s="39"/>
    </row>
    <row r="705" spans="1:12" ht="12.75" x14ac:dyDescent="0.2">
      <c r="A705" s="40"/>
      <c r="B705" s="41"/>
      <c r="C705" s="42"/>
      <c r="E705" s="41"/>
      <c r="F705" s="41"/>
      <c r="G705" s="41"/>
      <c r="L705" s="39"/>
    </row>
    <row r="706" spans="1:12" ht="12.75" x14ac:dyDescent="0.2">
      <c r="A706" s="40"/>
      <c r="B706" s="41"/>
      <c r="C706" s="42"/>
      <c r="E706" s="41"/>
      <c r="F706" s="41"/>
      <c r="G706" s="41"/>
      <c r="L706" s="39"/>
    </row>
    <row r="707" spans="1:12" ht="12.75" x14ac:dyDescent="0.2">
      <c r="A707" s="40"/>
      <c r="B707" s="41"/>
      <c r="C707" s="42"/>
      <c r="E707" s="41"/>
      <c r="F707" s="41"/>
      <c r="G707" s="41"/>
      <c r="L707" s="39"/>
    </row>
    <row r="708" spans="1:12" ht="12.75" x14ac:dyDescent="0.2">
      <c r="A708" s="40"/>
      <c r="B708" s="41"/>
      <c r="C708" s="42"/>
      <c r="E708" s="41"/>
      <c r="F708" s="41"/>
      <c r="G708" s="41"/>
      <c r="L708" s="39"/>
    </row>
    <row r="709" spans="1:12" ht="12.75" x14ac:dyDescent="0.2">
      <c r="A709" s="40"/>
      <c r="B709" s="41"/>
      <c r="C709" s="42"/>
      <c r="E709" s="41"/>
      <c r="F709" s="41"/>
      <c r="G709" s="41"/>
      <c r="L709" s="39"/>
    </row>
    <row r="710" spans="1:12" ht="12.75" x14ac:dyDescent="0.2">
      <c r="A710" s="40"/>
      <c r="B710" s="41"/>
      <c r="C710" s="42"/>
      <c r="E710" s="41"/>
      <c r="F710" s="41"/>
      <c r="G710" s="41"/>
      <c r="L710" s="39"/>
    </row>
    <row r="711" spans="1:12" ht="12.75" x14ac:dyDescent="0.2">
      <c r="A711" s="40"/>
      <c r="B711" s="41"/>
      <c r="C711" s="42"/>
      <c r="E711" s="41"/>
      <c r="F711" s="41"/>
      <c r="G711" s="41"/>
      <c r="L711" s="39"/>
    </row>
    <row r="712" spans="1:12" ht="12.75" x14ac:dyDescent="0.2">
      <c r="A712" s="40"/>
      <c r="B712" s="41"/>
      <c r="C712" s="42"/>
      <c r="E712" s="41"/>
      <c r="F712" s="41"/>
      <c r="G712" s="41"/>
      <c r="L712" s="39"/>
    </row>
    <row r="713" spans="1:12" ht="12.75" x14ac:dyDescent="0.2">
      <c r="A713" s="40"/>
      <c r="B713" s="41"/>
      <c r="C713" s="42"/>
      <c r="E713" s="41"/>
      <c r="F713" s="41"/>
      <c r="G713" s="41"/>
      <c r="L713" s="39"/>
    </row>
    <row r="714" spans="1:12" ht="12.75" x14ac:dyDescent="0.2">
      <c r="A714" s="40"/>
      <c r="B714" s="41"/>
      <c r="C714" s="42"/>
      <c r="E714" s="41"/>
      <c r="F714" s="41"/>
      <c r="G714" s="41"/>
      <c r="L714" s="39"/>
    </row>
    <row r="715" spans="1:12" ht="12.75" x14ac:dyDescent="0.2">
      <c r="A715" s="40"/>
      <c r="B715" s="41"/>
      <c r="C715" s="42"/>
      <c r="E715" s="41"/>
      <c r="F715" s="41"/>
      <c r="G715" s="41"/>
      <c r="L715" s="39"/>
    </row>
    <row r="716" spans="1:12" ht="12.75" x14ac:dyDescent="0.2">
      <c r="A716" s="40"/>
      <c r="B716" s="41"/>
      <c r="C716" s="42"/>
      <c r="E716" s="41"/>
      <c r="F716" s="41"/>
      <c r="G716" s="41"/>
      <c r="L716" s="39"/>
    </row>
    <row r="717" spans="1:12" ht="12.75" x14ac:dyDescent="0.2">
      <c r="A717" s="40"/>
      <c r="B717" s="41"/>
      <c r="C717" s="42"/>
      <c r="E717" s="41"/>
      <c r="F717" s="41"/>
      <c r="G717" s="41"/>
      <c r="L717" s="39"/>
    </row>
    <row r="718" spans="1:12" ht="12.75" x14ac:dyDescent="0.2">
      <c r="A718" s="40"/>
      <c r="B718" s="41"/>
      <c r="C718" s="42"/>
      <c r="E718" s="41"/>
      <c r="F718" s="41"/>
      <c r="G718" s="41"/>
      <c r="L718" s="39"/>
    </row>
    <row r="719" spans="1:12" ht="12.75" x14ac:dyDescent="0.2">
      <c r="A719" s="40"/>
      <c r="B719" s="41"/>
      <c r="C719" s="42"/>
      <c r="E719" s="41"/>
      <c r="F719" s="41"/>
      <c r="G719" s="41"/>
      <c r="L719" s="39"/>
    </row>
    <row r="720" spans="1:12" ht="12.75" x14ac:dyDescent="0.2">
      <c r="A720" s="40"/>
      <c r="B720" s="41"/>
      <c r="C720" s="42"/>
      <c r="E720" s="41"/>
      <c r="F720" s="41"/>
      <c r="G720" s="41"/>
      <c r="L720" s="39"/>
    </row>
    <row r="721" spans="1:12" ht="12.75" x14ac:dyDescent="0.2">
      <c r="A721" s="40"/>
      <c r="B721" s="41"/>
      <c r="C721" s="42"/>
      <c r="E721" s="41"/>
      <c r="F721" s="41"/>
      <c r="G721" s="41"/>
      <c r="L721" s="39"/>
    </row>
    <row r="722" spans="1:12" ht="12.75" x14ac:dyDescent="0.2">
      <c r="A722" s="40"/>
      <c r="B722" s="41"/>
      <c r="C722" s="42"/>
      <c r="E722" s="41"/>
      <c r="F722" s="41"/>
      <c r="G722" s="41"/>
      <c r="L722" s="39"/>
    </row>
    <row r="723" spans="1:12" ht="12.75" x14ac:dyDescent="0.2">
      <c r="A723" s="40"/>
      <c r="B723" s="41"/>
      <c r="C723" s="42"/>
      <c r="E723" s="41"/>
      <c r="F723" s="41"/>
      <c r="G723" s="41"/>
      <c r="L723" s="39"/>
    </row>
    <row r="724" spans="1:12" ht="12.75" x14ac:dyDescent="0.2">
      <c r="A724" s="40"/>
      <c r="B724" s="41"/>
      <c r="C724" s="42"/>
      <c r="E724" s="41"/>
      <c r="F724" s="41"/>
      <c r="G724" s="41"/>
      <c r="L724" s="39"/>
    </row>
    <row r="725" spans="1:12" ht="12.75" x14ac:dyDescent="0.2">
      <c r="A725" s="40"/>
      <c r="B725" s="41"/>
      <c r="C725" s="42"/>
      <c r="E725" s="41"/>
      <c r="F725" s="41"/>
      <c r="G725" s="41"/>
      <c r="L725" s="39"/>
    </row>
    <row r="726" spans="1:12" ht="12.75" x14ac:dyDescent="0.2">
      <c r="A726" s="40"/>
      <c r="B726" s="41"/>
      <c r="C726" s="42"/>
      <c r="E726" s="41"/>
      <c r="F726" s="41"/>
      <c r="G726" s="41"/>
      <c r="L726" s="39"/>
    </row>
    <row r="727" spans="1:12" ht="12.75" x14ac:dyDescent="0.2">
      <c r="A727" s="40"/>
      <c r="B727" s="41"/>
      <c r="C727" s="42"/>
      <c r="E727" s="41"/>
      <c r="F727" s="41"/>
      <c r="G727" s="41"/>
      <c r="L727" s="39"/>
    </row>
    <row r="728" spans="1:12" ht="12.75" x14ac:dyDescent="0.2">
      <c r="A728" s="40"/>
      <c r="B728" s="41"/>
      <c r="C728" s="42"/>
      <c r="E728" s="41"/>
      <c r="F728" s="41"/>
      <c r="G728" s="41"/>
      <c r="L728" s="39"/>
    </row>
    <row r="729" spans="1:12" ht="12.75" x14ac:dyDescent="0.2">
      <c r="A729" s="40"/>
      <c r="B729" s="41"/>
      <c r="C729" s="42"/>
      <c r="E729" s="41"/>
      <c r="F729" s="41"/>
      <c r="G729" s="41"/>
      <c r="L729" s="39"/>
    </row>
    <row r="730" spans="1:12" ht="12.75" x14ac:dyDescent="0.2">
      <c r="A730" s="40"/>
      <c r="B730" s="41"/>
      <c r="C730" s="42"/>
      <c r="E730" s="41"/>
      <c r="F730" s="41"/>
      <c r="G730" s="41"/>
      <c r="L730" s="39"/>
    </row>
    <row r="731" spans="1:12" ht="12.75" x14ac:dyDescent="0.2">
      <c r="A731" s="40"/>
      <c r="B731" s="41"/>
      <c r="C731" s="42"/>
      <c r="E731" s="41"/>
      <c r="F731" s="41"/>
      <c r="G731" s="41"/>
      <c r="L731" s="39"/>
    </row>
    <row r="732" spans="1:12" ht="12.75" x14ac:dyDescent="0.2">
      <c r="A732" s="40"/>
      <c r="B732" s="41"/>
      <c r="C732" s="42"/>
      <c r="E732" s="41"/>
      <c r="F732" s="41"/>
      <c r="G732" s="41"/>
      <c r="L732" s="39"/>
    </row>
    <row r="733" spans="1:12" ht="12.75" x14ac:dyDescent="0.2">
      <c r="A733" s="40"/>
      <c r="B733" s="41"/>
      <c r="C733" s="42"/>
      <c r="E733" s="41"/>
      <c r="F733" s="41"/>
      <c r="G733" s="41"/>
      <c r="L733" s="39"/>
    </row>
    <row r="734" spans="1:12" ht="12.75" x14ac:dyDescent="0.2">
      <c r="A734" s="40"/>
      <c r="B734" s="41"/>
      <c r="C734" s="42"/>
      <c r="E734" s="41"/>
      <c r="F734" s="41"/>
      <c r="G734" s="41"/>
      <c r="L734" s="39"/>
    </row>
    <row r="735" spans="1:12" ht="12.75" x14ac:dyDescent="0.2">
      <c r="A735" s="40"/>
      <c r="B735" s="41"/>
      <c r="C735" s="42"/>
      <c r="E735" s="41"/>
      <c r="F735" s="41"/>
      <c r="G735" s="41"/>
      <c r="L735" s="39"/>
    </row>
    <row r="736" spans="1:12" ht="12.75" x14ac:dyDescent="0.2">
      <c r="A736" s="40"/>
      <c r="B736" s="41"/>
      <c r="C736" s="42"/>
      <c r="E736" s="41"/>
      <c r="F736" s="41"/>
      <c r="G736" s="41"/>
      <c r="L736" s="39"/>
    </row>
    <row r="737" spans="1:12" ht="12.75" x14ac:dyDescent="0.2">
      <c r="A737" s="40"/>
      <c r="B737" s="41"/>
      <c r="C737" s="42"/>
      <c r="E737" s="41"/>
      <c r="F737" s="41"/>
      <c r="G737" s="41"/>
      <c r="L737" s="39"/>
    </row>
    <row r="738" spans="1:12" ht="12.75" x14ac:dyDescent="0.2">
      <c r="A738" s="40"/>
      <c r="B738" s="41"/>
      <c r="C738" s="42"/>
      <c r="E738" s="41"/>
      <c r="F738" s="41"/>
      <c r="G738" s="41"/>
      <c r="L738" s="39"/>
    </row>
    <row r="739" spans="1:12" ht="12.75" x14ac:dyDescent="0.2">
      <c r="A739" s="40"/>
      <c r="B739" s="41"/>
      <c r="C739" s="42"/>
      <c r="E739" s="41"/>
      <c r="F739" s="41"/>
      <c r="G739" s="41"/>
      <c r="L739" s="39"/>
    </row>
    <row r="740" spans="1:12" ht="12.75" x14ac:dyDescent="0.2">
      <c r="A740" s="40"/>
      <c r="B740" s="41"/>
      <c r="C740" s="42"/>
      <c r="E740" s="41"/>
      <c r="F740" s="41"/>
      <c r="G740" s="41"/>
      <c r="L740" s="39"/>
    </row>
    <row r="741" spans="1:12" ht="12.75" x14ac:dyDescent="0.2">
      <c r="A741" s="40"/>
      <c r="B741" s="41"/>
      <c r="C741" s="42"/>
      <c r="E741" s="41"/>
      <c r="F741" s="41"/>
      <c r="G741" s="41"/>
      <c r="L741" s="39"/>
    </row>
    <row r="742" spans="1:12" ht="12.75" x14ac:dyDescent="0.2">
      <c r="A742" s="40"/>
      <c r="B742" s="41"/>
      <c r="C742" s="42"/>
      <c r="E742" s="41"/>
      <c r="F742" s="41"/>
      <c r="G742" s="41"/>
      <c r="L742" s="39"/>
    </row>
    <row r="743" spans="1:12" ht="12.75" x14ac:dyDescent="0.2">
      <c r="A743" s="40"/>
      <c r="B743" s="41"/>
      <c r="C743" s="42"/>
      <c r="E743" s="41"/>
      <c r="F743" s="41"/>
      <c r="G743" s="41"/>
      <c r="L743" s="39"/>
    </row>
    <row r="744" spans="1:12" ht="12.75" x14ac:dyDescent="0.2">
      <c r="A744" s="40"/>
      <c r="B744" s="41"/>
      <c r="C744" s="42"/>
      <c r="E744" s="41"/>
      <c r="F744" s="41"/>
      <c r="G744" s="41"/>
      <c r="L744" s="39"/>
    </row>
    <row r="745" spans="1:12" ht="12.75" x14ac:dyDescent="0.2">
      <c r="A745" s="40"/>
      <c r="B745" s="41"/>
      <c r="C745" s="42"/>
      <c r="E745" s="41"/>
      <c r="F745" s="41"/>
      <c r="G745" s="41"/>
      <c r="L745" s="39"/>
    </row>
    <row r="746" spans="1:12" ht="12.75" x14ac:dyDescent="0.2">
      <c r="A746" s="40"/>
      <c r="B746" s="41"/>
      <c r="C746" s="42"/>
      <c r="E746" s="41"/>
      <c r="F746" s="41"/>
      <c r="G746" s="41"/>
      <c r="L746" s="39"/>
    </row>
    <row r="747" spans="1:12" ht="12.75" x14ac:dyDescent="0.2">
      <c r="A747" s="40"/>
      <c r="B747" s="41"/>
      <c r="C747" s="42"/>
      <c r="E747" s="41"/>
      <c r="F747" s="41"/>
      <c r="G747" s="41"/>
      <c r="L747" s="39"/>
    </row>
    <row r="748" spans="1:12" ht="12.75" x14ac:dyDescent="0.2">
      <c r="A748" s="40"/>
      <c r="B748" s="41"/>
      <c r="C748" s="42"/>
      <c r="E748" s="41"/>
      <c r="F748" s="41"/>
      <c r="G748" s="41"/>
      <c r="L748" s="39"/>
    </row>
    <row r="749" spans="1:12" ht="12.75" x14ac:dyDescent="0.2">
      <c r="A749" s="40"/>
      <c r="B749" s="41"/>
      <c r="C749" s="42"/>
      <c r="E749" s="41"/>
      <c r="F749" s="41"/>
      <c r="G749" s="41"/>
      <c r="L749" s="39"/>
    </row>
    <row r="750" spans="1:12" ht="12.75" x14ac:dyDescent="0.2">
      <c r="A750" s="40"/>
      <c r="B750" s="41"/>
      <c r="C750" s="42"/>
      <c r="E750" s="41"/>
      <c r="F750" s="41"/>
      <c r="G750" s="41"/>
      <c r="L750" s="39"/>
    </row>
    <row r="751" spans="1:12" ht="12.75" x14ac:dyDescent="0.2">
      <c r="A751" s="40"/>
      <c r="B751" s="41"/>
      <c r="C751" s="42"/>
      <c r="E751" s="41"/>
      <c r="F751" s="41"/>
      <c r="G751" s="41"/>
      <c r="L751" s="39"/>
    </row>
    <row r="752" spans="1:12" ht="12.75" x14ac:dyDescent="0.2">
      <c r="A752" s="40"/>
      <c r="B752" s="41"/>
      <c r="C752" s="42"/>
      <c r="E752" s="41"/>
      <c r="F752" s="41"/>
      <c r="G752" s="41"/>
      <c r="L752" s="39"/>
    </row>
    <row r="753" spans="1:12" ht="12.75" x14ac:dyDescent="0.2">
      <c r="A753" s="40"/>
      <c r="B753" s="41"/>
      <c r="C753" s="42"/>
      <c r="E753" s="41"/>
      <c r="F753" s="41"/>
      <c r="G753" s="41"/>
      <c r="L753" s="39"/>
    </row>
    <row r="754" spans="1:12" ht="12.75" x14ac:dyDescent="0.2">
      <c r="A754" s="40"/>
      <c r="B754" s="41"/>
      <c r="C754" s="42"/>
      <c r="E754" s="41"/>
      <c r="F754" s="41"/>
      <c r="G754" s="41"/>
      <c r="L754" s="39"/>
    </row>
    <row r="755" spans="1:12" ht="12.75" x14ac:dyDescent="0.2">
      <c r="A755" s="40"/>
      <c r="B755" s="41"/>
      <c r="C755" s="42"/>
      <c r="E755" s="41"/>
      <c r="F755" s="41"/>
      <c r="G755" s="41"/>
      <c r="L755" s="39"/>
    </row>
    <row r="756" spans="1:12" ht="12.75" x14ac:dyDescent="0.2">
      <c r="A756" s="40"/>
      <c r="B756" s="41"/>
      <c r="C756" s="42"/>
      <c r="E756" s="41"/>
      <c r="F756" s="41"/>
      <c r="G756" s="41"/>
      <c r="L756" s="39"/>
    </row>
    <row r="757" spans="1:12" ht="12.75" x14ac:dyDescent="0.2">
      <c r="A757" s="40"/>
      <c r="B757" s="41"/>
      <c r="C757" s="42"/>
      <c r="E757" s="41"/>
      <c r="F757" s="41"/>
      <c r="G757" s="41"/>
      <c r="L757" s="39"/>
    </row>
    <row r="758" spans="1:12" ht="12.75" x14ac:dyDescent="0.2">
      <c r="A758" s="40"/>
      <c r="B758" s="41"/>
      <c r="C758" s="42"/>
      <c r="E758" s="41"/>
      <c r="F758" s="41"/>
      <c r="G758" s="41"/>
      <c r="L758" s="39"/>
    </row>
    <row r="759" spans="1:12" ht="12.75" x14ac:dyDescent="0.2">
      <c r="A759" s="40"/>
      <c r="B759" s="41"/>
      <c r="C759" s="42"/>
      <c r="E759" s="41"/>
      <c r="F759" s="41"/>
      <c r="G759" s="41"/>
      <c r="L759" s="39"/>
    </row>
    <row r="760" spans="1:12" ht="12.75" x14ac:dyDescent="0.2">
      <c r="A760" s="40"/>
      <c r="B760" s="41"/>
      <c r="C760" s="42"/>
      <c r="E760" s="41"/>
      <c r="F760" s="41"/>
      <c r="G760" s="41"/>
      <c r="L760" s="39"/>
    </row>
    <row r="761" spans="1:12" ht="12.75" x14ac:dyDescent="0.2">
      <c r="A761" s="40"/>
      <c r="B761" s="41"/>
      <c r="C761" s="42"/>
      <c r="E761" s="41"/>
      <c r="F761" s="41"/>
      <c r="G761" s="41"/>
      <c r="L761" s="39"/>
    </row>
    <row r="762" spans="1:12" ht="12.75" x14ac:dyDescent="0.2">
      <c r="A762" s="40"/>
      <c r="B762" s="41"/>
      <c r="C762" s="42"/>
      <c r="E762" s="41"/>
      <c r="F762" s="41"/>
      <c r="G762" s="41"/>
      <c r="L762" s="39"/>
    </row>
    <row r="763" spans="1:12" ht="12.75" x14ac:dyDescent="0.2">
      <c r="A763" s="40"/>
      <c r="B763" s="41"/>
      <c r="C763" s="42"/>
      <c r="E763" s="41"/>
      <c r="F763" s="41"/>
      <c r="G763" s="41"/>
      <c r="L763" s="39"/>
    </row>
    <row r="764" spans="1:12" ht="12.75" x14ac:dyDescent="0.2">
      <c r="A764" s="40"/>
      <c r="B764" s="41"/>
      <c r="C764" s="42"/>
      <c r="E764" s="41"/>
      <c r="F764" s="41"/>
      <c r="G764" s="41"/>
      <c r="L764" s="39"/>
    </row>
    <row r="765" spans="1:12" ht="12.75" x14ac:dyDescent="0.2">
      <c r="A765" s="40"/>
      <c r="B765" s="41"/>
      <c r="C765" s="42"/>
      <c r="E765" s="41"/>
      <c r="F765" s="41"/>
      <c r="G765" s="41"/>
      <c r="L765" s="39"/>
    </row>
    <row r="766" spans="1:12" ht="12.75" x14ac:dyDescent="0.2">
      <c r="A766" s="40"/>
      <c r="B766" s="41"/>
      <c r="C766" s="42"/>
      <c r="E766" s="41"/>
      <c r="F766" s="41"/>
      <c r="G766" s="41"/>
      <c r="L766" s="39"/>
    </row>
    <row r="767" spans="1:12" ht="12.75" x14ac:dyDescent="0.2">
      <c r="A767" s="40"/>
      <c r="B767" s="41"/>
      <c r="C767" s="42"/>
      <c r="E767" s="41"/>
      <c r="F767" s="41"/>
      <c r="G767" s="41"/>
      <c r="L767" s="39"/>
    </row>
    <row r="768" spans="1:12" ht="12.75" x14ac:dyDescent="0.2">
      <c r="A768" s="40"/>
      <c r="B768" s="41"/>
      <c r="C768" s="42"/>
      <c r="E768" s="41"/>
      <c r="F768" s="41"/>
      <c r="G768" s="41"/>
      <c r="L768" s="39"/>
    </row>
    <row r="769" spans="1:12" ht="12.75" x14ac:dyDescent="0.2">
      <c r="A769" s="40"/>
      <c r="B769" s="41"/>
      <c r="C769" s="42"/>
      <c r="E769" s="41"/>
      <c r="F769" s="41"/>
      <c r="G769" s="41"/>
      <c r="L769" s="39"/>
    </row>
    <row r="770" spans="1:12" ht="12.75" x14ac:dyDescent="0.2">
      <c r="A770" s="40"/>
      <c r="B770" s="41"/>
      <c r="C770" s="42"/>
      <c r="E770" s="41"/>
      <c r="F770" s="41"/>
      <c r="G770" s="41"/>
      <c r="L770" s="39"/>
    </row>
    <row r="771" spans="1:12" ht="12.75" x14ac:dyDescent="0.2">
      <c r="A771" s="40"/>
      <c r="B771" s="41"/>
      <c r="C771" s="42"/>
      <c r="E771" s="41"/>
      <c r="F771" s="41"/>
      <c r="G771" s="41"/>
      <c r="L771" s="39"/>
    </row>
    <row r="772" spans="1:12" ht="12.75" x14ac:dyDescent="0.2">
      <c r="A772" s="40"/>
      <c r="B772" s="41"/>
      <c r="C772" s="42"/>
      <c r="E772" s="41"/>
      <c r="F772" s="41"/>
      <c r="G772" s="41"/>
      <c r="L772" s="39"/>
    </row>
    <row r="773" spans="1:12" ht="12.75" x14ac:dyDescent="0.2">
      <c r="A773" s="40"/>
      <c r="B773" s="41"/>
      <c r="C773" s="42"/>
      <c r="E773" s="41"/>
      <c r="F773" s="41"/>
      <c r="G773" s="41"/>
      <c r="L773" s="39"/>
    </row>
    <row r="774" spans="1:12" ht="12.75" x14ac:dyDescent="0.2">
      <c r="A774" s="40"/>
      <c r="B774" s="41"/>
      <c r="C774" s="42"/>
      <c r="E774" s="41"/>
      <c r="F774" s="41"/>
      <c r="G774" s="41"/>
      <c r="L774" s="39"/>
    </row>
    <row r="775" spans="1:12" ht="12.75" x14ac:dyDescent="0.2">
      <c r="A775" s="40"/>
      <c r="B775" s="41"/>
      <c r="C775" s="42"/>
      <c r="E775" s="41"/>
      <c r="F775" s="41"/>
      <c r="G775" s="41"/>
      <c r="L775" s="39"/>
    </row>
    <row r="776" spans="1:12" ht="12.75" x14ac:dyDescent="0.2">
      <c r="A776" s="40"/>
      <c r="B776" s="41"/>
      <c r="C776" s="42"/>
      <c r="E776" s="41"/>
      <c r="F776" s="41"/>
      <c r="G776" s="41"/>
      <c r="L776" s="39"/>
    </row>
    <row r="777" spans="1:12" ht="12.75" x14ac:dyDescent="0.2">
      <c r="A777" s="40"/>
      <c r="B777" s="41"/>
      <c r="C777" s="42"/>
      <c r="E777" s="41"/>
      <c r="F777" s="41"/>
      <c r="G777" s="41"/>
      <c r="L777" s="39"/>
    </row>
    <row r="778" spans="1:12" ht="12.75" x14ac:dyDescent="0.2">
      <c r="A778" s="40"/>
      <c r="B778" s="41"/>
      <c r="C778" s="42"/>
      <c r="E778" s="41"/>
      <c r="F778" s="41"/>
      <c r="G778" s="41"/>
      <c r="L778" s="39"/>
    </row>
    <row r="779" spans="1:12" ht="12.75" x14ac:dyDescent="0.2">
      <c r="A779" s="40"/>
      <c r="B779" s="41"/>
      <c r="C779" s="42"/>
      <c r="E779" s="41"/>
      <c r="F779" s="41"/>
      <c r="G779" s="41"/>
      <c r="L779" s="39"/>
    </row>
    <row r="780" spans="1:12" ht="12.75" x14ac:dyDescent="0.2">
      <c r="A780" s="40"/>
      <c r="B780" s="41"/>
      <c r="C780" s="42"/>
      <c r="E780" s="41"/>
      <c r="F780" s="41"/>
      <c r="G780" s="41"/>
      <c r="L780" s="39"/>
    </row>
    <row r="781" spans="1:12" ht="12.75" x14ac:dyDescent="0.2">
      <c r="A781" s="40"/>
      <c r="B781" s="41"/>
      <c r="C781" s="42"/>
      <c r="E781" s="41"/>
      <c r="F781" s="41"/>
      <c r="G781" s="41"/>
      <c r="L781" s="39"/>
    </row>
    <row r="782" spans="1:12" ht="12.75" x14ac:dyDescent="0.2">
      <c r="A782" s="40"/>
      <c r="B782" s="41"/>
      <c r="C782" s="42"/>
      <c r="E782" s="41"/>
      <c r="F782" s="41"/>
      <c r="G782" s="41"/>
      <c r="L782" s="39"/>
    </row>
    <row r="783" spans="1:12" ht="12.75" x14ac:dyDescent="0.2">
      <c r="A783" s="40"/>
      <c r="B783" s="41"/>
      <c r="C783" s="42"/>
      <c r="E783" s="41"/>
      <c r="F783" s="41"/>
      <c r="G783" s="41"/>
      <c r="L783" s="39"/>
    </row>
    <row r="784" spans="1:12" ht="12.75" x14ac:dyDescent="0.2">
      <c r="A784" s="40"/>
      <c r="B784" s="41"/>
      <c r="C784" s="42"/>
      <c r="E784" s="41"/>
      <c r="F784" s="41"/>
      <c r="G784" s="41"/>
      <c r="L784" s="39"/>
    </row>
    <row r="785" spans="1:12" ht="12.75" x14ac:dyDescent="0.2">
      <c r="A785" s="40"/>
      <c r="B785" s="41"/>
      <c r="C785" s="42"/>
      <c r="E785" s="41"/>
      <c r="F785" s="41"/>
      <c r="G785" s="41"/>
      <c r="L785" s="39"/>
    </row>
    <row r="786" spans="1:12" ht="12.75" x14ac:dyDescent="0.2">
      <c r="A786" s="40"/>
      <c r="B786" s="41"/>
      <c r="C786" s="42"/>
      <c r="E786" s="41"/>
      <c r="F786" s="41"/>
      <c r="G786" s="41"/>
      <c r="L786" s="39"/>
    </row>
    <row r="787" spans="1:12" ht="12.75" x14ac:dyDescent="0.2">
      <c r="A787" s="40"/>
      <c r="B787" s="41"/>
      <c r="C787" s="42"/>
      <c r="E787" s="41"/>
      <c r="F787" s="41"/>
      <c r="G787" s="41"/>
      <c r="L787" s="39"/>
    </row>
    <row r="788" spans="1:12" ht="12.75" x14ac:dyDescent="0.2">
      <c r="A788" s="40"/>
      <c r="B788" s="41"/>
      <c r="C788" s="42"/>
      <c r="E788" s="41"/>
      <c r="F788" s="41"/>
      <c r="G788" s="41"/>
      <c r="L788" s="39"/>
    </row>
    <row r="789" spans="1:12" ht="12.75" x14ac:dyDescent="0.2">
      <c r="A789" s="40"/>
      <c r="B789" s="41"/>
      <c r="C789" s="42"/>
      <c r="E789" s="41"/>
      <c r="F789" s="41"/>
      <c r="G789" s="41"/>
      <c r="L789" s="39"/>
    </row>
    <row r="790" spans="1:12" ht="12.75" x14ac:dyDescent="0.2">
      <c r="A790" s="40"/>
      <c r="B790" s="41"/>
      <c r="C790" s="42"/>
      <c r="E790" s="41"/>
      <c r="F790" s="41"/>
      <c r="G790" s="41"/>
      <c r="L790" s="39"/>
    </row>
    <row r="791" spans="1:12" ht="12.75" x14ac:dyDescent="0.2">
      <c r="A791" s="40"/>
      <c r="B791" s="41"/>
      <c r="C791" s="42"/>
      <c r="E791" s="41"/>
      <c r="F791" s="41"/>
      <c r="G791" s="41"/>
      <c r="L791" s="39"/>
    </row>
    <row r="792" spans="1:12" ht="12.75" x14ac:dyDescent="0.2">
      <c r="A792" s="40"/>
      <c r="B792" s="41"/>
      <c r="C792" s="42"/>
      <c r="E792" s="41"/>
      <c r="F792" s="41"/>
      <c r="G792" s="41"/>
      <c r="L792" s="39"/>
    </row>
    <row r="793" spans="1:12" ht="12.75" x14ac:dyDescent="0.2">
      <c r="A793" s="40"/>
      <c r="B793" s="41"/>
      <c r="C793" s="42"/>
      <c r="E793" s="41"/>
      <c r="F793" s="41"/>
      <c r="G793" s="41"/>
      <c r="L793" s="39"/>
    </row>
    <row r="794" spans="1:12" ht="12.75" x14ac:dyDescent="0.2">
      <c r="A794" s="40"/>
      <c r="B794" s="41"/>
      <c r="C794" s="42"/>
      <c r="E794" s="41"/>
      <c r="F794" s="41"/>
      <c r="G794" s="41"/>
      <c r="L794" s="39"/>
    </row>
    <row r="795" spans="1:12" ht="12.75" x14ac:dyDescent="0.2">
      <c r="A795" s="40"/>
      <c r="B795" s="41"/>
      <c r="C795" s="42"/>
      <c r="E795" s="41"/>
      <c r="F795" s="41"/>
      <c r="G795" s="41"/>
      <c r="L795" s="39"/>
    </row>
    <row r="796" spans="1:12" ht="12.75" x14ac:dyDescent="0.2">
      <c r="A796" s="40"/>
      <c r="B796" s="41"/>
      <c r="C796" s="42"/>
      <c r="E796" s="41"/>
      <c r="F796" s="41"/>
      <c r="G796" s="41"/>
      <c r="L796" s="39"/>
    </row>
    <row r="797" spans="1:12" ht="12.75" x14ac:dyDescent="0.2">
      <c r="A797" s="40"/>
      <c r="B797" s="41"/>
      <c r="C797" s="42"/>
      <c r="E797" s="41"/>
      <c r="F797" s="41"/>
      <c r="G797" s="41"/>
      <c r="L797" s="39"/>
    </row>
    <row r="798" spans="1:12" ht="12.75" x14ac:dyDescent="0.2">
      <c r="A798" s="40"/>
      <c r="B798" s="41"/>
      <c r="C798" s="42"/>
      <c r="E798" s="41"/>
      <c r="F798" s="41"/>
      <c r="G798" s="41"/>
      <c r="L798" s="39"/>
    </row>
    <row r="799" spans="1:12" ht="12.75" x14ac:dyDescent="0.2">
      <c r="A799" s="40"/>
      <c r="B799" s="41"/>
      <c r="C799" s="42"/>
      <c r="E799" s="41"/>
      <c r="F799" s="41"/>
      <c r="G799" s="41"/>
      <c r="L799" s="39"/>
    </row>
    <row r="800" spans="1:12" ht="12.75" x14ac:dyDescent="0.2">
      <c r="A800" s="40"/>
      <c r="B800" s="41"/>
      <c r="C800" s="42"/>
      <c r="E800" s="41"/>
      <c r="F800" s="41"/>
      <c r="G800" s="41"/>
      <c r="L800" s="39"/>
    </row>
    <row r="801" spans="1:12" ht="12.75" x14ac:dyDescent="0.2">
      <c r="A801" s="40"/>
      <c r="B801" s="41"/>
      <c r="C801" s="42"/>
      <c r="E801" s="41"/>
      <c r="F801" s="41"/>
      <c r="G801" s="41"/>
      <c r="L801" s="39"/>
    </row>
    <row r="802" spans="1:12" ht="12.75" x14ac:dyDescent="0.2">
      <c r="A802" s="40"/>
      <c r="B802" s="41"/>
      <c r="C802" s="42"/>
      <c r="E802" s="41"/>
      <c r="F802" s="41"/>
      <c r="G802" s="41"/>
      <c r="L802" s="39"/>
    </row>
    <row r="803" spans="1:12" ht="12.75" x14ac:dyDescent="0.2">
      <c r="A803" s="40"/>
      <c r="B803" s="41"/>
      <c r="C803" s="42"/>
      <c r="E803" s="41"/>
      <c r="F803" s="41"/>
      <c r="G803" s="41"/>
      <c r="L803" s="39"/>
    </row>
    <row r="804" spans="1:12" ht="12.75" x14ac:dyDescent="0.2">
      <c r="A804" s="40"/>
      <c r="B804" s="41"/>
      <c r="C804" s="42"/>
      <c r="E804" s="41"/>
      <c r="F804" s="41"/>
      <c r="G804" s="41"/>
      <c r="L804" s="39"/>
    </row>
    <row r="805" spans="1:12" ht="12.75" x14ac:dyDescent="0.2">
      <c r="A805" s="40"/>
      <c r="B805" s="41"/>
      <c r="C805" s="42"/>
      <c r="E805" s="41"/>
      <c r="F805" s="41"/>
      <c r="G805" s="41"/>
      <c r="L805" s="39"/>
    </row>
    <row r="806" spans="1:12" ht="12.75" x14ac:dyDescent="0.2">
      <c r="A806" s="40"/>
      <c r="B806" s="41"/>
      <c r="C806" s="42"/>
      <c r="E806" s="41"/>
      <c r="F806" s="41"/>
      <c r="G806" s="41"/>
      <c r="L806" s="39"/>
    </row>
    <row r="807" spans="1:12" ht="12.75" x14ac:dyDescent="0.2">
      <c r="A807" s="40"/>
      <c r="B807" s="41"/>
      <c r="C807" s="42"/>
      <c r="E807" s="41"/>
      <c r="F807" s="41"/>
      <c r="G807" s="41"/>
      <c r="L807" s="39"/>
    </row>
    <row r="808" spans="1:12" ht="12.75" x14ac:dyDescent="0.2">
      <c r="A808" s="40"/>
      <c r="B808" s="41"/>
      <c r="C808" s="42"/>
      <c r="E808" s="41"/>
      <c r="F808" s="41"/>
      <c r="G808" s="41"/>
      <c r="L808" s="39"/>
    </row>
    <row r="809" spans="1:12" ht="12.75" x14ac:dyDescent="0.2">
      <c r="A809" s="40"/>
      <c r="B809" s="41"/>
      <c r="C809" s="42"/>
      <c r="E809" s="41"/>
      <c r="F809" s="41"/>
      <c r="G809" s="41"/>
      <c r="L809" s="39"/>
    </row>
    <row r="810" spans="1:12" ht="12.75" x14ac:dyDescent="0.2">
      <c r="A810" s="40"/>
      <c r="B810" s="41"/>
      <c r="C810" s="42"/>
      <c r="E810" s="41"/>
      <c r="F810" s="41"/>
      <c r="G810" s="41"/>
      <c r="L810" s="39"/>
    </row>
    <row r="811" spans="1:12" ht="12.75" x14ac:dyDescent="0.2">
      <c r="A811" s="40"/>
      <c r="B811" s="41"/>
      <c r="C811" s="42"/>
      <c r="E811" s="41"/>
      <c r="F811" s="41"/>
      <c r="G811" s="41"/>
      <c r="L811" s="39"/>
    </row>
    <row r="812" spans="1:12" ht="12.75" x14ac:dyDescent="0.2">
      <c r="A812" s="40"/>
      <c r="B812" s="41"/>
      <c r="C812" s="42"/>
      <c r="E812" s="41"/>
      <c r="F812" s="41"/>
      <c r="G812" s="41"/>
      <c r="L812" s="39"/>
    </row>
    <row r="813" spans="1:12" ht="12.75" x14ac:dyDescent="0.2">
      <c r="A813" s="40"/>
      <c r="B813" s="41"/>
      <c r="C813" s="42"/>
      <c r="E813" s="41"/>
      <c r="F813" s="41"/>
      <c r="G813" s="41"/>
      <c r="L813" s="39"/>
    </row>
    <row r="814" spans="1:12" ht="12.75" x14ac:dyDescent="0.2">
      <c r="A814" s="40"/>
      <c r="B814" s="41"/>
      <c r="C814" s="42"/>
      <c r="E814" s="41"/>
      <c r="F814" s="41"/>
      <c r="G814" s="41"/>
      <c r="L814" s="39"/>
    </row>
    <row r="815" spans="1:12" ht="12.75" x14ac:dyDescent="0.2">
      <c r="A815" s="40"/>
      <c r="B815" s="41"/>
      <c r="C815" s="42"/>
      <c r="E815" s="41"/>
      <c r="F815" s="41"/>
      <c r="G815" s="41"/>
      <c r="L815" s="39"/>
    </row>
    <row r="816" spans="1:12" ht="12.75" x14ac:dyDescent="0.2">
      <c r="A816" s="40"/>
      <c r="B816" s="41"/>
      <c r="C816" s="42"/>
      <c r="E816" s="41"/>
      <c r="F816" s="41"/>
      <c r="G816" s="41"/>
      <c r="L816" s="39"/>
    </row>
    <row r="817" spans="1:12" ht="12.75" x14ac:dyDescent="0.2">
      <c r="A817" s="40"/>
      <c r="B817" s="41"/>
      <c r="C817" s="42"/>
      <c r="E817" s="41"/>
      <c r="F817" s="41"/>
      <c r="G817" s="41"/>
      <c r="L817" s="39"/>
    </row>
    <row r="818" spans="1:12" ht="12.75" x14ac:dyDescent="0.2">
      <c r="A818" s="40"/>
      <c r="B818" s="41"/>
      <c r="C818" s="42"/>
      <c r="E818" s="41"/>
      <c r="F818" s="41"/>
      <c r="G818" s="41"/>
      <c r="L818" s="39"/>
    </row>
    <row r="819" spans="1:12" ht="12.75" x14ac:dyDescent="0.2">
      <c r="A819" s="40"/>
      <c r="B819" s="41"/>
      <c r="C819" s="42"/>
      <c r="E819" s="41"/>
      <c r="F819" s="41"/>
      <c r="G819" s="41"/>
      <c r="L819" s="39"/>
    </row>
    <row r="820" spans="1:12" ht="12.75" x14ac:dyDescent="0.2">
      <c r="A820" s="40"/>
      <c r="B820" s="41"/>
      <c r="C820" s="42"/>
      <c r="E820" s="41"/>
      <c r="F820" s="41"/>
      <c r="G820" s="41"/>
      <c r="L820" s="39"/>
    </row>
    <row r="821" spans="1:12" ht="12.75" x14ac:dyDescent="0.2">
      <c r="A821" s="40"/>
      <c r="B821" s="41"/>
      <c r="C821" s="42"/>
      <c r="E821" s="41"/>
      <c r="F821" s="41"/>
      <c r="G821" s="41"/>
      <c r="L821" s="39"/>
    </row>
    <row r="822" spans="1:12" ht="12.75" x14ac:dyDescent="0.2">
      <c r="A822" s="40"/>
      <c r="B822" s="41"/>
      <c r="C822" s="42"/>
      <c r="E822" s="41"/>
      <c r="F822" s="41"/>
      <c r="G822" s="41"/>
      <c r="L822" s="39"/>
    </row>
    <row r="823" spans="1:12" ht="12.75" x14ac:dyDescent="0.2">
      <c r="A823" s="40"/>
      <c r="B823" s="41"/>
      <c r="C823" s="42"/>
      <c r="E823" s="41"/>
      <c r="F823" s="41"/>
      <c r="G823" s="41"/>
      <c r="L823" s="39"/>
    </row>
    <row r="824" spans="1:12" ht="12.75" x14ac:dyDescent="0.2">
      <c r="A824" s="40"/>
      <c r="B824" s="41"/>
      <c r="C824" s="42"/>
      <c r="E824" s="41"/>
      <c r="F824" s="41"/>
      <c r="G824" s="41"/>
      <c r="L824" s="39"/>
    </row>
    <row r="825" spans="1:12" ht="12.75" x14ac:dyDescent="0.2">
      <c r="A825" s="40"/>
      <c r="B825" s="41"/>
      <c r="C825" s="42"/>
      <c r="E825" s="41"/>
      <c r="F825" s="41"/>
      <c r="G825" s="41"/>
      <c r="L825" s="39"/>
    </row>
    <row r="826" spans="1:12" ht="12.75" x14ac:dyDescent="0.2">
      <c r="A826" s="40"/>
      <c r="B826" s="41"/>
      <c r="C826" s="42"/>
      <c r="E826" s="41"/>
      <c r="F826" s="41"/>
      <c r="G826" s="41"/>
      <c r="L826" s="39"/>
    </row>
    <row r="827" spans="1:12" ht="12.75" x14ac:dyDescent="0.2">
      <c r="A827" s="40"/>
      <c r="B827" s="41"/>
      <c r="C827" s="42"/>
      <c r="E827" s="41"/>
      <c r="F827" s="41"/>
      <c r="G827" s="41"/>
      <c r="L827" s="39"/>
    </row>
    <row r="828" spans="1:12" ht="12.75" x14ac:dyDescent="0.2">
      <c r="A828" s="40"/>
      <c r="B828" s="41"/>
      <c r="C828" s="42"/>
      <c r="E828" s="41"/>
      <c r="F828" s="41"/>
      <c r="G828" s="41"/>
      <c r="L828" s="39"/>
    </row>
    <row r="829" spans="1:12" ht="12.75" x14ac:dyDescent="0.2">
      <c r="A829" s="40"/>
      <c r="B829" s="41"/>
      <c r="C829" s="42"/>
      <c r="E829" s="41"/>
      <c r="F829" s="41"/>
      <c r="G829" s="41"/>
      <c r="L829" s="39"/>
    </row>
    <row r="830" spans="1:12" ht="12.75" x14ac:dyDescent="0.2">
      <c r="A830" s="40"/>
      <c r="B830" s="41"/>
      <c r="C830" s="42"/>
      <c r="E830" s="41"/>
      <c r="F830" s="41"/>
      <c r="G830" s="41"/>
      <c r="L830" s="39"/>
    </row>
    <row r="831" spans="1:12" ht="12.75" x14ac:dyDescent="0.2">
      <c r="A831" s="40"/>
      <c r="B831" s="41"/>
      <c r="C831" s="42"/>
      <c r="E831" s="41"/>
      <c r="F831" s="41"/>
      <c r="G831" s="41"/>
      <c r="L831" s="39"/>
    </row>
    <row r="832" spans="1:12" ht="12.75" x14ac:dyDescent="0.2">
      <c r="A832" s="40"/>
      <c r="B832" s="41"/>
      <c r="C832" s="42"/>
      <c r="E832" s="41"/>
      <c r="F832" s="41"/>
      <c r="G832" s="41"/>
      <c r="L832" s="39"/>
    </row>
    <row r="833" spans="1:12" ht="12.75" x14ac:dyDescent="0.2">
      <c r="A833" s="40"/>
      <c r="B833" s="41"/>
      <c r="C833" s="42"/>
      <c r="E833" s="41"/>
      <c r="F833" s="41"/>
      <c r="G833" s="41"/>
      <c r="L833" s="39"/>
    </row>
    <row r="834" spans="1:12" ht="12.75" x14ac:dyDescent="0.2">
      <c r="A834" s="40"/>
      <c r="B834" s="41"/>
      <c r="C834" s="42"/>
      <c r="E834" s="41"/>
      <c r="F834" s="41"/>
      <c r="G834" s="41"/>
      <c r="L834" s="39"/>
    </row>
    <row r="835" spans="1:12" ht="12.75" x14ac:dyDescent="0.2">
      <c r="A835" s="40"/>
      <c r="B835" s="41"/>
      <c r="C835" s="42"/>
      <c r="E835" s="41"/>
      <c r="F835" s="41"/>
      <c r="G835" s="41"/>
      <c r="L835" s="39"/>
    </row>
    <row r="836" spans="1:12" ht="12.75" x14ac:dyDescent="0.2">
      <c r="A836" s="40"/>
      <c r="B836" s="41"/>
      <c r="C836" s="42"/>
      <c r="E836" s="41"/>
      <c r="F836" s="41"/>
      <c r="G836" s="41"/>
      <c r="L836" s="39"/>
    </row>
    <row r="837" spans="1:12" ht="12.75" x14ac:dyDescent="0.2">
      <c r="A837" s="40"/>
      <c r="B837" s="41"/>
      <c r="C837" s="42"/>
      <c r="E837" s="41"/>
      <c r="F837" s="41"/>
      <c r="G837" s="41"/>
      <c r="L837" s="39"/>
    </row>
    <row r="838" spans="1:12" ht="12.75" x14ac:dyDescent="0.2">
      <c r="A838" s="40"/>
      <c r="B838" s="41"/>
      <c r="C838" s="42"/>
      <c r="E838" s="41"/>
      <c r="F838" s="41"/>
      <c r="G838" s="41"/>
      <c r="L838" s="39"/>
    </row>
    <row r="839" spans="1:12" ht="12.75" x14ac:dyDescent="0.2">
      <c r="A839" s="40"/>
      <c r="B839" s="41"/>
      <c r="C839" s="42"/>
      <c r="E839" s="41"/>
      <c r="F839" s="41"/>
      <c r="G839" s="41"/>
      <c r="L839" s="39"/>
    </row>
    <row r="840" spans="1:12" ht="12.75" x14ac:dyDescent="0.2">
      <c r="A840" s="40"/>
      <c r="B840" s="41"/>
      <c r="C840" s="42"/>
      <c r="E840" s="41"/>
      <c r="F840" s="41"/>
      <c r="G840" s="41"/>
      <c r="L840" s="39"/>
    </row>
    <row r="841" spans="1:12" ht="12.75" x14ac:dyDescent="0.2">
      <c r="A841" s="40"/>
      <c r="B841" s="41"/>
      <c r="C841" s="42"/>
      <c r="E841" s="41"/>
      <c r="F841" s="41"/>
      <c r="G841" s="41"/>
      <c r="L841" s="39"/>
    </row>
    <row r="842" spans="1:12" ht="12.75" x14ac:dyDescent="0.2">
      <c r="A842" s="40"/>
      <c r="B842" s="41"/>
      <c r="C842" s="42"/>
      <c r="E842" s="41"/>
      <c r="F842" s="41"/>
      <c r="G842" s="41"/>
      <c r="L842" s="39"/>
    </row>
    <row r="843" spans="1:12" ht="12.75" x14ac:dyDescent="0.2">
      <c r="A843" s="40"/>
      <c r="B843" s="41"/>
      <c r="C843" s="42"/>
      <c r="E843" s="41"/>
      <c r="F843" s="41"/>
      <c r="G843" s="41"/>
      <c r="L843" s="39"/>
    </row>
    <row r="844" spans="1:12" ht="12.75" x14ac:dyDescent="0.2">
      <c r="A844" s="40"/>
      <c r="B844" s="41"/>
      <c r="C844" s="42"/>
      <c r="E844" s="41"/>
      <c r="F844" s="41"/>
      <c r="G844" s="41"/>
      <c r="L844" s="39"/>
    </row>
    <row r="845" spans="1:12" ht="12.75" x14ac:dyDescent="0.2">
      <c r="A845" s="40"/>
      <c r="B845" s="41"/>
      <c r="C845" s="42"/>
      <c r="E845" s="41"/>
      <c r="F845" s="41"/>
      <c r="G845" s="41"/>
      <c r="L845" s="39"/>
    </row>
    <row r="846" spans="1:12" ht="12.75" x14ac:dyDescent="0.2">
      <c r="A846" s="40"/>
      <c r="B846" s="41"/>
      <c r="C846" s="42"/>
      <c r="E846" s="41"/>
      <c r="F846" s="41"/>
      <c r="G846" s="41"/>
      <c r="L846" s="39"/>
    </row>
    <row r="847" spans="1:12" ht="12.75" x14ac:dyDescent="0.2">
      <c r="A847" s="40"/>
      <c r="B847" s="41"/>
      <c r="C847" s="42"/>
      <c r="E847" s="41"/>
      <c r="F847" s="41"/>
      <c r="G847" s="41"/>
      <c r="L847" s="39"/>
    </row>
    <row r="848" spans="1:12" ht="12.75" x14ac:dyDescent="0.2">
      <c r="A848" s="40"/>
      <c r="B848" s="41"/>
      <c r="C848" s="42"/>
      <c r="E848" s="41"/>
      <c r="F848" s="41"/>
      <c r="G848" s="41"/>
      <c r="L848" s="39"/>
    </row>
    <row r="849" spans="1:12" ht="12.75" x14ac:dyDescent="0.2">
      <c r="A849" s="40"/>
      <c r="B849" s="41"/>
      <c r="C849" s="42"/>
      <c r="E849" s="41"/>
      <c r="F849" s="41"/>
      <c r="G849" s="41"/>
      <c r="L849" s="39"/>
    </row>
    <row r="850" spans="1:12" ht="12.75" x14ac:dyDescent="0.2">
      <c r="A850" s="40"/>
      <c r="B850" s="41"/>
      <c r="C850" s="42"/>
      <c r="E850" s="41"/>
      <c r="F850" s="41"/>
      <c r="G850" s="41"/>
      <c r="L850" s="39"/>
    </row>
    <row r="851" spans="1:12" ht="12.75" x14ac:dyDescent="0.2">
      <c r="A851" s="40"/>
      <c r="B851" s="41"/>
      <c r="C851" s="42"/>
      <c r="E851" s="41"/>
      <c r="F851" s="41"/>
      <c r="G851" s="41"/>
      <c r="L851" s="39"/>
    </row>
    <row r="852" spans="1:12" ht="12.75" x14ac:dyDescent="0.2">
      <c r="A852" s="40"/>
      <c r="B852" s="41"/>
      <c r="C852" s="42"/>
      <c r="E852" s="41"/>
      <c r="F852" s="41"/>
      <c r="G852" s="41"/>
      <c r="L852" s="39"/>
    </row>
    <row r="853" spans="1:12" ht="12.75" x14ac:dyDescent="0.2">
      <c r="A853" s="40"/>
      <c r="B853" s="41"/>
      <c r="C853" s="42"/>
      <c r="E853" s="41"/>
      <c r="F853" s="41"/>
      <c r="G853" s="41"/>
      <c r="L853" s="39"/>
    </row>
    <row r="854" spans="1:12" ht="12.75" x14ac:dyDescent="0.2">
      <c r="A854" s="40"/>
      <c r="B854" s="41"/>
      <c r="C854" s="42"/>
      <c r="E854" s="41"/>
      <c r="F854" s="41"/>
      <c r="G854" s="41"/>
      <c r="L854" s="39"/>
    </row>
    <row r="855" spans="1:12" ht="12.75" x14ac:dyDescent="0.2">
      <c r="A855" s="40"/>
      <c r="B855" s="41"/>
      <c r="C855" s="42"/>
      <c r="E855" s="41"/>
      <c r="F855" s="41"/>
      <c r="G855" s="41"/>
      <c r="L855" s="39"/>
    </row>
    <row r="856" spans="1:12" ht="12.75" x14ac:dyDescent="0.2">
      <c r="A856" s="40"/>
      <c r="B856" s="41"/>
      <c r="C856" s="42"/>
      <c r="E856" s="41"/>
      <c r="F856" s="41"/>
      <c r="G856" s="41"/>
      <c r="L856" s="39"/>
    </row>
    <row r="857" spans="1:12" ht="12.75" x14ac:dyDescent="0.2">
      <c r="A857" s="40"/>
      <c r="B857" s="41"/>
      <c r="C857" s="42"/>
      <c r="E857" s="41"/>
      <c r="F857" s="41"/>
      <c r="G857" s="41"/>
      <c r="L857" s="39"/>
    </row>
    <row r="858" spans="1:12" ht="12.75" x14ac:dyDescent="0.2">
      <c r="A858" s="40"/>
      <c r="B858" s="41"/>
      <c r="C858" s="42"/>
      <c r="E858" s="41"/>
      <c r="F858" s="41"/>
      <c r="G858" s="41"/>
      <c r="L858" s="39"/>
    </row>
    <row r="859" spans="1:12" ht="12.75" x14ac:dyDescent="0.2">
      <c r="A859" s="40"/>
      <c r="B859" s="41"/>
      <c r="C859" s="42"/>
      <c r="E859" s="41"/>
      <c r="F859" s="41"/>
      <c r="G859" s="41"/>
      <c r="L859" s="39"/>
    </row>
    <row r="860" spans="1:12" ht="12.75" x14ac:dyDescent="0.2">
      <c r="A860" s="40"/>
      <c r="B860" s="41"/>
      <c r="C860" s="42"/>
      <c r="E860" s="41"/>
      <c r="F860" s="41"/>
      <c r="G860" s="41"/>
      <c r="L860" s="39"/>
    </row>
    <row r="861" spans="1:12" ht="12.75" x14ac:dyDescent="0.2">
      <c r="A861" s="40"/>
      <c r="B861" s="41"/>
      <c r="C861" s="42"/>
      <c r="E861" s="41"/>
      <c r="F861" s="41"/>
      <c r="G861" s="41"/>
      <c r="L861" s="39"/>
    </row>
    <row r="862" spans="1:12" ht="12.75" x14ac:dyDescent="0.2">
      <c r="A862" s="40"/>
      <c r="B862" s="41"/>
      <c r="C862" s="42"/>
      <c r="E862" s="41"/>
      <c r="F862" s="41"/>
      <c r="G862" s="41"/>
      <c r="L862" s="39"/>
    </row>
    <row r="863" spans="1:12" ht="12.75" x14ac:dyDescent="0.2">
      <c r="A863" s="40"/>
      <c r="B863" s="41"/>
      <c r="C863" s="42"/>
      <c r="E863" s="41"/>
      <c r="F863" s="41"/>
      <c r="G863" s="41"/>
      <c r="L863" s="39"/>
    </row>
    <row r="864" spans="1:12" ht="12.75" x14ac:dyDescent="0.2">
      <c r="A864" s="40"/>
      <c r="B864" s="41"/>
      <c r="C864" s="42"/>
      <c r="E864" s="41"/>
      <c r="F864" s="41"/>
      <c r="G864" s="41"/>
      <c r="L864" s="39"/>
    </row>
    <row r="865" spans="1:12" ht="12.75" x14ac:dyDescent="0.2">
      <c r="A865" s="40"/>
      <c r="B865" s="41"/>
      <c r="C865" s="42"/>
      <c r="E865" s="41"/>
      <c r="F865" s="41"/>
      <c r="G865" s="41"/>
      <c r="L865" s="39"/>
    </row>
    <row r="866" spans="1:12" ht="12.75" x14ac:dyDescent="0.2">
      <c r="A866" s="40"/>
      <c r="B866" s="41"/>
      <c r="C866" s="42"/>
      <c r="E866" s="41"/>
      <c r="F866" s="41"/>
      <c r="G866" s="41"/>
      <c r="L866" s="39"/>
    </row>
    <row r="867" spans="1:12" ht="12.75" x14ac:dyDescent="0.2">
      <c r="A867" s="40"/>
      <c r="B867" s="41"/>
      <c r="C867" s="42"/>
      <c r="E867" s="41"/>
      <c r="F867" s="41"/>
      <c r="G867" s="41"/>
      <c r="L867" s="39"/>
    </row>
    <row r="868" spans="1:12" ht="12.75" x14ac:dyDescent="0.2">
      <c r="A868" s="40"/>
      <c r="B868" s="41"/>
      <c r="C868" s="42"/>
      <c r="E868" s="41"/>
      <c r="F868" s="41"/>
      <c r="G868" s="41"/>
      <c r="L868" s="39"/>
    </row>
    <row r="869" spans="1:12" ht="12.75" x14ac:dyDescent="0.2">
      <c r="A869" s="40"/>
      <c r="B869" s="41"/>
      <c r="C869" s="42"/>
      <c r="E869" s="41"/>
      <c r="F869" s="41"/>
      <c r="G869" s="41"/>
      <c r="L869" s="39"/>
    </row>
    <row r="870" spans="1:12" ht="12.75" x14ac:dyDescent="0.2">
      <c r="A870" s="40"/>
      <c r="B870" s="41"/>
      <c r="C870" s="42"/>
      <c r="E870" s="41"/>
      <c r="F870" s="41"/>
      <c r="G870" s="41"/>
      <c r="L870" s="39"/>
    </row>
    <row r="871" spans="1:12" ht="12.75" x14ac:dyDescent="0.2">
      <c r="A871" s="40"/>
      <c r="B871" s="41"/>
      <c r="C871" s="42"/>
      <c r="E871" s="41"/>
      <c r="F871" s="41"/>
      <c r="G871" s="41"/>
      <c r="L871" s="39"/>
    </row>
    <row r="872" spans="1:12" ht="12.75" x14ac:dyDescent="0.2">
      <c r="A872" s="40"/>
      <c r="B872" s="41"/>
      <c r="C872" s="42"/>
      <c r="E872" s="41"/>
      <c r="F872" s="41"/>
      <c r="G872" s="41"/>
      <c r="L872" s="39"/>
    </row>
    <row r="873" spans="1:12" ht="12.75" x14ac:dyDescent="0.2">
      <c r="A873" s="40"/>
      <c r="B873" s="41"/>
      <c r="C873" s="42"/>
      <c r="E873" s="41"/>
      <c r="F873" s="41"/>
      <c r="G873" s="41"/>
      <c r="L873" s="39"/>
    </row>
    <row r="874" spans="1:12" ht="12.75" x14ac:dyDescent="0.2">
      <c r="A874" s="40"/>
      <c r="B874" s="41"/>
      <c r="C874" s="42"/>
      <c r="E874" s="41"/>
      <c r="F874" s="41"/>
      <c r="G874" s="41"/>
      <c r="L874" s="39"/>
    </row>
    <row r="875" spans="1:12" ht="12.75" x14ac:dyDescent="0.2">
      <c r="A875" s="40"/>
      <c r="B875" s="41"/>
      <c r="C875" s="42"/>
      <c r="E875" s="41"/>
      <c r="F875" s="41"/>
      <c r="G875" s="41"/>
      <c r="L875" s="39"/>
    </row>
    <row r="876" spans="1:12" ht="12.75" x14ac:dyDescent="0.2">
      <c r="A876" s="40"/>
      <c r="B876" s="41"/>
      <c r="C876" s="42"/>
      <c r="E876" s="41"/>
      <c r="F876" s="41"/>
      <c r="G876" s="41"/>
      <c r="L876" s="39"/>
    </row>
    <row r="877" spans="1:12" ht="12.75" x14ac:dyDescent="0.2">
      <c r="A877" s="40"/>
      <c r="B877" s="41"/>
      <c r="C877" s="42"/>
      <c r="E877" s="41"/>
      <c r="F877" s="41"/>
      <c r="G877" s="41"/>
      <c r="L877" s="39"/>
    </row>
    <row r="878" spans="1:12" ht="12.75" x14ac:dyDescent="0.2">
      <c r="A878" s="40"/>
      <c r="B878" s="41"/>
      <c r="C878" s="42"/>
      <c r="E878" s="41"/>
      <c r="F878" s="41"/>
      <c r="G878" s="41"/>
      <c r="L878" s="39"/>
    </row>
    <row r="879" spans="1:12" ht="12.75" x14ac:dyDescent="0.2">
      <c r="A879" s="40"/>
      <c r="B879" s="41"/>
      <c r="C879" s="42"/>
      <c r="E879" s="41"/>
      <c r="F879" s="41"/>
      <c r="G879" s="41"/>
      <c r="L879" s="39"/>
    </row>
    <row r="880" spans="1:12" ht="12.75" x14ac:dyDescent="0.2">
      <c r="A880" s="40"/>
      <c r="B880" s="41"/>
      <c r="C880" s="42"/>
      <c r="E880" s="41"/>
      <c r="F880" s="41"/>
      <c r="G880" s="41"/>
      <c r="L880" s="39"/>
    </row>
    <row r="881" spans="1:12" ht="12.75" x14ac:dyDescent="0.2">
      <c r="A881" s="40"/>
      <c r="B881" s="41"/>
      <c r="C881" s="42"/>
      <c r="E881" s="41"/>
      <c r="F881" s="41"/>
      <c r="G881" s="41"/>
      <c r="L881" s="39"/>
    </row>
    <row r="882" spans="1:12" ht="12.75" x14ac:dyDescent="0.2">
      <c r="A882" s="40"/>
      <c r="B882" s="41"/>
      <c r="C882" s="42"/>
      <c r="E882" s="41"/>
      <c r="F882" s="41"/>
      <c r="G882" s="41"/>
      <c r="L882" s="39"/>
    </row>
    <row r="883" spans="1:12" ht="12.75" x14ac:dyDescent="0.2">
      <c r="A883" s="40"/>
      <c r="B883" s="41"/>
      <c r="C883" s="42"/>
      <c r="E883" s="41"/>
      <c r="F883" s="41"/>
      <c r="G883" s="41"/>
      <c r="L883" s="39"/>
    </row>
    <row r="884" spans="1:12" ht="12.75" x14ac:dyDescent="0.2">
      <c r="A884" s="40"/>
      <c r="B884" s="41"/>
      <c r="C884" s="42"/>
      <c r="E884" s="41"/>
      <c r="F884" s="41"/>
      <c r="G884" s="41"/>
      <c r="L884" s="39"/>
    </row>
    <row r="885" spans="1:12" ht="12.75" x14ac:dyDescent="0.2">
      <c r="A885" s="40"/>
      <c r="B885" s="41"/>
      <c r="C885" s="42"/>
      <c r="E885" s="41"/>
      <c r="F885" s="41"/>
      <c r="G885" s="41"/>
      <c r="L885" s="39"/>
    </row>
    <row r="886" spans="1:12" ht="12.75" x14ac:dyDescent="0.2">
      <c r="A886" s="40"/>
      <c r="B886" s="41"/>
      <c r="C886" s="42"/>
      <c r="E886" s="41"/>
      <c r="F886" s="41"/>
      <c r="G886" s="41"/>
      <c r="L886" s="39"/>
    </row>
    <row r="887" spans="1:12" ht="12.75" x14ac:dyDescent="0.2">
      <c r="A887" s="40"/>
      <c r="B887" s="41"/>
      <c r="C887" s="42"/>
      <c r="E887" s="41"/>
      <c r="F887" s="41"/>
      <c r="G887" s="41"/>
      <c r="L887" s="39"/>
    </row>
    <row r="888" spans="1:12" ht="12.75" x14ac:dyDescent="0.2">
      <c r="A888" s="40"/>
      <c r="B888" s="41"/>
      <c r="C888" s="42"/>
      <c r="E888" s="41"/>
      <c r="F888" s="41"/>
      <c r="G888" s="41"/>
      <c r="L888" s="39"/>
    </row>
    <row r="889" spans="1:12" ht="12.75" x14ac:dyDescent="0.2">
      <c r="A889" s="40"/>
      <c r="B889" s="41"/>
      <c r="C889" s="42"/>
      <c r="E889" s="41"/>
      <c r="F889" s="41"/>
      <c r="G889" s="41"/>
      <c r="L889" s="39"/>
    </row>
    <row r="890" spans="1:12" ht="12.75" x14ac:dyDescent="0.2">
      <c r="A890" s="40"/>
      <c r="B890" s="41"/>
      <c r="C890" s="42"/>
      <c r="E890" s="41"/>
      <c r="F890" s="41"/>
      <c r="G890" s="41"/>
      <c r="L890" s="39"/>
    </row>
    <row r="891" spans="1:12" ht="12.75" x14ac:dyDescent="0.2">
      <c r="A891" s="40"/>
      <c r="B891" s="41"/>
      <c r="C891" s="42"/>
      <c r="E891" s="41"/>
      <c r="F891" s="41"/>
      <c r="G891" s="41"/>
      <c r="L891" s="39"/>
    </row>
    <row r="892" spans="1:12" ht="12.75" x14ac:dyDescent="0.2">
      <c r="A892" s="40"/>
      <c r="B892" s="41"/>
      <c r="C892" s="42"/>
      <c r="E892" s="41"/>
      <c r="F892" s="41"/>
      <c r="G892" s="41"/>
      <c r="L892" s="39"/>
    </row>
    <row r="893" spans="1:12" ht="12.75" x14ac:dyDescent="0.2">
      <c r="A893" s="40"/>
      <c r="B893" s="41"/>
      <c r="C893" s="42"/>
      <c r="E893" s="41"/>
      <c r="F893" s="41"/>
      <c r="G893" s="41"/>
      <c r="L893" s="39"/>
    </row>
    <row r="894" spans="1:12" ht="12.75" x14ac:dyDescent="0.2">
      <c r="A894" s="40"/>
      <c r="B894" s="41"/>
      <c r="C894" s="42"/>
      <c r="E894" s="41"/>
      <c r="F894" s="41"/>
      <c r="G894" s="41"/>
      <c r="L894" s="39"/>
    </row>
    <row r="895" spans="1:12" ht="12.75" x14ac:dyDescent="0.2">
      <c r="A895" s="40"/>
      <c r="B895" s="41"/>
      <c r="C895" s="42"/>
      <c r="E895" s="41"/>
      <c r="F895" s="41"/>
      <c r="G895" s="41"/>
      <c r="L895" s="39"/>
    </row>
    <row r="896" spans="1:12" ht="12.75" x14ac:dyDescent="0.2">
      <c r="A896" s="40"/>
      <c r="B896" s="41"/>
      <c r="C896" s="42"/>
      <c r="E896" s="41"/>
      <c r="F896" s="41"/>
      <c r="G896" s="41"/>
      <c r="L896" s="39"/>
    </row>
    <row r="897" spans="1:12" ht="12.75" x14ac:dyDescent="0.2">
      <c r="A897" s="40"/>
      <c r="B897" s="41"/>
      <c r="C897" s="42"/>
      <c r="E897" s="41"/>
      <c r="F897" s="41"/>
      <c r="G897" s="41"/>
      <c r="L897" s="39"/>
    </row>
    <row r="898" spans="1:12" ht="12.75" x14ac:dyDescent="0.2">
      <c r="A898" s="40"/>
      <c r="B898" s="41"/>
      <c r="C898" s="42"/>
      <c r="E898" s="41"/>
      <c r="F898" s="41"/>
      <c r="G898" s="41"/>
      <c r="L898" s="39"/>
    </row>
    <row r="899" spans="1:12" ht="12.75" x14ac:dyDescent="0.2">
      <c r="A899" s="40"/>
      <c r="B899" s="41"/>
      <c r="C899" s="42"/>
      <c r="E899" s="41"/>
      <c r="F899" s="41"/>
      <c r="G899" s="41"/>
      <c r="L899" s="39"/>
    </row>
    <row r="900" spans="1:12" ht="12.75" x14ac:dyDescent="0.2">
      <c r="A900" s="40"/>
      <c r="B900" s="41"/>
      <c r="C900" s="42"/>
      <c r="E900" s="41"/>
      <c r="F900" s="41"/>
      <c r="G900" s="41"/>
      <c r="L900" s="39"/>
    </row>
    <row r="901" spans="1:12" ht="12.75" x14ac:dyDescent="0.2">
      <c r="A901" s="40"/>
      <c r="B901" s="41"/>
      <c r="C901" s="42"/>
      <c r="E901" s="41"/>
      <c r="F901" s="41"/>
      <c r="G901" s="41"/>
      <c r="L901" s="39"/>
    </row>
    <row r="902" spans="1:12" ht="12.75" x14ac:dyDescent="0.2">
      <c r="A902" s="40"/>
      <c r="B902" s="41"/>
      <c r="C902" s="42"/>
      <c r="E902" s="41"/>
      <c r="F902" s="41"/>
      <c r="G902" s="41"/>
      <c r="L902" s="39"/>
    </row>
    <row r="903" spans="1:12" ht="12.75" x14ac:dyDescent="0.2">
      <c r="A903" s="40"/>
      <c r="B903" s="41"/>
      <c r="C903" s="42"/>
      <c r="E903" s="41"/>
      <c r="F903" s="41"/>
      <c r="G903" s="41"/>
      <c r="L903" s="39"/>
    </row>
    <row r="904" spans="1:12" ht="12.75" x14ac:dyDescent="0.2">
      <c r="A904" s="40"/>
      <c r="B904" s="41"/>
      <c r="C904" s="42"/>
      <c r="E904" s="41"/>
      <c r="F904" s="41"/>
      <c r="G904" s="41"/>
      <c r="L904" s="39"/>
    </row>
    <row r="905" spans="1:12" ht="12.75" x14ac:dyDescent="0.2">
      <c r="A905" s="40"/>
      <c r="B905" s="41"/>
      <c r="C905" s="42"/>
      <c r="E905" s="41"/>
      <c r="F905" s="41"/>
      <c r="G905" s="41"/>
      <c r="L905" s="39"/>
    </row>
    <row r="906" spans="1:12" ht="12.75" x14ac:dyDescent="0.2">
      <c r="A906" s="40"/>
      <c r="B906" s="41"/>
      <c r="C906" s="42"/>
      <c r="E906" s="41"/>
      <c r="F906" s="41"/>
      <c r="G906" s="41"/>
      <c r="L906" s="39"/>
    </row>
    <row r="907" spans="1:12" ht="12.75" x14ac:dyDescent="0.2">
      <c r="A907" s="40"/>
      <c r="B907" s="41"/>
      <c r="C907" s="42"/>
      <c r="E907" s="41"/>
      <c r="F907" s="41"/>
      <c r="G907" s="41"/>
      <c r="L907" s="39"/>
    </row>
    <row r="908" spans="1:12" ht="12.75" x14ac:dyDescent="0.2">
      <c r="A908" s="40"/>
      <c r="B908" s="41"/>
      <c r="C908" s="42"/>
      <c r="E908" s="41"/>
      <c r="F908" s="41"/>
      <c r="G908" s="41"/>
      <c r="L908" s="39"/>
    </row>
    <row r="909" spans="1:12" ht="12.75" x14ac:dyDescent="0.2">
      <c r="A909" s="40"/>
      <c r="B909" s="41"/>
      <c r="C909" s="42"/>
      <c r="E909" s="41"/>
      <c r="F909" s="41"/>
      <c r="G909" s="41"/>
      <c r="L909" s="39"/>
    </row>
    <row r="910" spans="1:12" ht="12.75" x14ac:dyDescent="0.2">
      <c r="A910" s="40"/>
      <c r="B910" s="41"/>
      <c r="C910" s="42"/>
      <c r="E910" s="41"/>
      <c r="F910" s="41"/>
      <c r="G910" s="41"/>
      <c r="L910" s="39"/>
    </row>
    <row r="911" spans="1:12" ht="12.75" x14ac:dyDescent="0.2">
      <c r="A911" s="40"/>
      <c r="B911" s="41"/>
      <c r="C911" s="42"/>
      <c r="E911" s="41"/>
      <c r="F911" s="41"/>
      <c r="G911" s="41"/>
      <c r="L911" s="39"/>
    </row>
    <row r="912" spans="1:12" ht="12.75" x14ac:dyDescent="0.2">
      <c r="A912" s="40"/>
      <c r="B912" s="41"/>
      <c r="C912" s="42"/>
      <c r="E912" s="41"/>
      <c r="F912" s="41"/>
      <c r="G912" s="41"/>
      <c r="L912" s="39"/>
    </row>
    <row r="913" spans="1:12" ht="12.75" x14ac:dyDescent="0.2">
      <c r="A913" s="40"/>
      <c r="B913" s="41"/>
      <c r="C913" s="42"/>
      <c r="E913" s="41"/>
      <c r="F913" s="41"/>
      <c r="G913" s="41"/>
      <c r="L913" s="39"/>
    </row>
    <row r="914" spans="1:12" ht="12.75" x14ac:dyDescent="0.2">
      <c r="A914" s="40"/>
      <c r="B914" s="41"/>
      <c r="C914" s="42"/>
      <c r="E914" s="41"/>
      <c r="F914" s="41"/>
      <c r="G914" s="41"/>
      <c r="L914" s="39"/>
    </row>
    <row r="915" spans="1:12" ht="12.75" x14ac:dyDescent="0.2">
      <c r="A915" s="40"/>
      <c r="B915" s="41"/>
      <c r="C915" s="42"/>
      <c r="E915" s="41"/>
      <c r="F915" s="41"/>
      <c r="G915" s="41"/>
      <c r="L915" s="39"/>
    </row>
    <row r="916" spans="1:12" ht="12.75" x14ac:dyDescent="0.2">
      <c r="A916" s="40"/>
      <c r="B916" s="41"/>
      <c r="C916" s="42"/>
      <c r="E916" s="41"/>
      <c r="F916" s="41"/>
      <c r="G916" s="41"/>
      <c r="L916" s="39"/>
    </row>
    <row r="917" spans="1:12" ht="12.75" x14ac:dyDescent="0.2">
      <c r="A917" s="40"/>
      <c r="B917" s="41"/>
      <c r="C917" s="42"/>
      <c r="E917" s="41"/>
      <c r="F917" s="41"/>
      <c r="G917" s="41"/>
      <c r="L917" s="39"/>
    </row>
    <row r="918" spans="1:12" ht="12.75" x14ac:dyDescent="0.2">
      <c r="A918" s="40"/>
      <c r="B918" s="41"/>
      <c r="C918" s="42"/>
      <c r="E918" s="41"/>
      <c r="F918" s="41"/>
      <c r="G918" s="41"/>
      <c r="L918" s="39"/>
    </row>
    <row r="919" spans="1:12" ht="12.75" x14ac:dyDescent="0.2">
      <c r="A919" s="40"/>
      <c r="B919" s="41"/>
      <c r="C919" s="42"/>
      <c r="E919" s="41"/>
      <c r="F919" s="41"/>
      <c r="G919" s="41"/>
      <c r="L919" s="39"/>
    </row>
    <row r="920" spans="1:12" ht="12.75" x14ac:dyDescent="0.2">
      <c r="A920" s="40"/>
      <c r="B920" s="41"/>
      <c r="C920" s="42"/>
      <c r="E920" s="41"/>
      <c r="F920" s="41"/>
      <c r="G920" s="41"/>
      <c r="L920" s="39"/>
    </row>
    <row r="921" spans="1:12" ht="12.75" x14ac:dyDescent="0.2">
      <c r="A921" s="40"/>
      <c r="B921" s="41"/>
      <c r="C921" s="42"/>
      <c r="E921" s="41"/>
      <c r="F921" s="41"/>
      <c r="G921" s="41"/>
      <c r="L921" s="39"/>
    </row>
    <row r="922" spans="1:12" ht="12.75" x14ac:dyDescent="0.2">
      <c r="A922" s="40"/>
      <c r="B922" s="41"/>
      <c r="C922" s="42"/>
      <c r="E922" s="41"/>
      <c r="F922" s="41"/>
      <c r="G922" s="41"/>
      <c r="L922" s="39"/>
    </row>
    <row r="923" spans="1:12" ht="12.75" x14ac:dyDescent="0.2">
      <c r="A923" s="40"/>
      <c r="B923" s="41"/>
      <c r="C923" s="42"/>
      <c r="E923" s="41"/>
      <c r="F923" s="41"/>
      <c r="G923" s="41"/>
      <c r="L923" s="39"/>
    </row>
    <row r="924" spans="1:12" ht="12.75" x14ac:dyDescent="0.2">
      <c r="A924" s="40"/>
      <c r="B924" s="41"/>
      <c r="C924" s="42"/>
      <c r="E924" s="41"/>
      <c r="F924" s="41"/>
      <c r="G924" s="41"/>
      <c r="L924" s="39"/>
    </row>
    <row r="925" spans="1:12" ht="12.75" x14ac:dyDescent="0.2">
      <c r="A925" s="40"/>
      <c r="B925" s="41"/>
      <c r="C925" s="42"/>
      <c r="E925" s="41"/>
      <c r="F925" s="41"/>
      <c r="G925" s="41"/>
      <c r="L925" s="39"/>
    </row>
    <row r="926" spans="1:12" ht="12.75" x14ac:dyDescent="0.2">
      <c r="A926" s="40"/>
      <c r="B926" s="41"/>
      <c r="C926" s="42"/>
      <c r="E926" s="41"/>
      <c r="F926" s="41"/>
      <c r="G926" s="41"/>
      <c r="L926" s="39"/>
    </row>
    <row r="927" spans="1:12" ht="12.75" x14ac:dyDescent="0.2">
      <c r="A927" s="40"/>
      <c r="B927" s="41"/>
      <c r="C927" s="42"/>
      <c r="E927" s="41"/>
      <c r="F927" s="41"/>
      <c r="G927" s="41"/>
      <c r="L927" s="39"/>
    </row>
    <row r="928" spans="1:12" ht="12.75" x14ac:dyDescent="0.2">
      <c r="A928" s="40"/>
      <c r="B928" s="41"/>
      <c r="C928" s="42"/>
      <c r="E928" s="41"/>
      <c r="F928" s="41"/>
      <c r="G928" s="41"/>
      <c r="L928" s="39"/>
    </row>
    <row r="929" spans="1:12" ht="12.75" x14ac:dyDescent="0.2">
      <c r="A929" s="40"/>
      <c r="B929" s="41"/>
      <c r="C929" s="42"/>
      <c r="E929" s="41"/>
      <c r="F929" s="41"/>
      <c r="G929" s="41"/>
      <c r="L929" s="39"/>
    </row>
    <row r="930" spans="1:12" ht="12.75" x14ac:dyDescent="0.2">
      <c r="A930" s="40"/>
      <c r="B930" s="41"/>
      <c r="C930" s="42"/>
      <c r="E930" s="41"/>
      <c r="F930" s="41"/>
      <c r="G930" s="41"/>
      <c r="L930" s="39"/>
    </row>
    <row r="931" spans="1:12" ht="12.75" x14ac:dyDescent="0.2">
      <c r="A931" s="40"/>
      <c r="B931" s="41"/>
      <c r="C931" s="42"/>
      <c r="E931" s="41"/>
      <c r="F931" s="41"/>
      <c r="G931" s="41"/>
      <c r="L931" s="39"/>
    </row>
    <row r="932" spans="1:12" ht="12.75" x14ac:dyDescent="0.2">
      <c r="A932" s="40"/>
      <c r="B932" s="41"/>
      <c r="C932" s="42"/>
      <c r="E932" s="41"/>
      <c r="F932" s="41"/>
      <c r="G932" s="41"/>
      <c r="L932" s="39"/>
    </row>
    <row r="933" spans="1:12" ht="12.75" x14ac:dyDescent="0.2">
      <c r="A933" s="40"/>
      <c r="B933" s="41"/>
      <c r="C933" s="42"/>
      <c r="E933" s="41"/>
      <c r="F933" s="41"/>
      <c r="G933" s="41"/>
      <c r="L933" s="39"/>
    </row>
    <row r="934" spans="1:12" ht="12.75" x14ac:dyDescent="0.2">
      <c r="A934" s="40"/>
      <c r="B934" s="41"/>
      <c r="C934" s="42"/>
      <c r="E934" s="41"/>
      <c r="F934" s="41"/>
      <c r="G934" s="41"/>
      <c r="L934" s="39"/>
    </row>
    <row r="935" spans="1:12" ht="12.75" x14ac:dyDescent="0.2">
      <c r="A935" s="40"/>
      <c r="B935" s="41"/>
      <c r="C935" s="42"/>
      <c r="E935" s="41"/>
      <c r="F935" s="41"/>
      <c r="G935" s="41"/>
      <c r="L935" s="39"/>
    </row>
    <row r="936" spans="1:12" ht="12.75" x14ac:dyDescent="0.2">
      <c r="A936" s="40"/>
      <c r="B936" s="41"/>
      <c r="C936" s="42"/>
      <c r="E936" s="41"/>
      <c r="F936" s="41"/>
      <c r="G936" s="41"/>
      <c r="L936" s="39"/>
    </row>
    <row r="937" spans="1:12" ht="12.75" x14ac:dyDescent="0.2">
      <c r="A937" s="40"/>
      <c r="B937" s="41"/>
      <c r="C937" s="42"/>
      <c r="E937" s="41"/>
      <c r="F937" s="41"/>
      <c r="G937" s="41"/>
      <c r="L937" s="39"/>
    </row>
    <row r="938" spans="1:12" ht="12.75" x14ac:dyDescent="0.2">
      <c r="A938" s="40"/>
      <c r="B938" s="41"/>
      <c r="C938" s="42"/>
      <c r="E938" s="41"/>
      <c r="F938" s="41"/>
      <c r="G938" s="41"/>
      <c r="L938" s="39"/>
    </row>
    <row r="939" spans="1:12" ht="12.75" x14ac:dyDescent="0.2">
      <c r="A939" s="40"/>
      <c r="B939" s="41"/>
      <c r="C939" s="42"/>
      <c r="E939" s="41"/>
      <c r="F939" s="41"/>
      <c r="G939" s="41"/>
      <c r="L939" s="39"/>
    </row>
    <row r="940" spans="1:12" ht="12.75" x14ac:dyDescent="0.2">
      <c r="A940" s="40"/>
      <c r="B940" s="41"/>
      <c r="C940" s="42"/>
      <c r="E940" s="41"/>
      <c r="F940" s="41"/>
      <c r="G940" s="41"/>
      <c r="L940" s="39"/>
    </row>
    <row r="941" spans="1:12" ht="12.75" x14ac:dyDescent="0.2">
      <c r="A941" s="40"/>
      <c r="B941" s="41"/>
      <c r="C941" s="42"/>
      <c r="E941" s="41"/>
      <c r="F941" s="41"/>
      <c r="G941" s="41"/>
      <c r="L941" s="39"/>
    </row>
    <row r="942" spans="1:12" ht="12.75" x14ac:dyDescent="0.2">
      <c r="A942" s="40"/>
      <c r="B942" s="41"/>
      <c r="C942" s="42"/>
      <c r="E942" s="41"/>
      <c r="F942" s="41"/>
      <c r="G942" s="41"/>
      <c r="L942" s="39"/>
    </row>
    <row r="943" spans="1:12" ht="12.75" x14ac:dyDescent="0.2">
      <c r="A943" s="40"/>
      <c r="B943" s="41"/>
      <c r="C943" s="42"/>
      <c r="E943" s="41"/>
      <c r="F943" s="41"/>
      <c r="G943" s="41"/>
      <c r="L943" s="39"/>
    </row>
    <row r="944" spans="1:12" ht="12.75" x14ac:dyDescent="0.2">
      <c r="A944" s="40"/>
      <c r="B944" s="41"/>
      <c r="C944" s="42"/>
      <c r="E944" s="41"/>
      <c r="F944" s="41"/>
      <c r="G944" s="41"/>
      <c r="L944" s="39"/>
    </row>
    <row r="945" spans="1:12" ht="12.75" x14ac:dyDescent="0.2">
      <c r="A945" s="40"/>
      <c r="B945" s="41"/>
      <c r="C945" s="42"/>
      <c r="E945" s="41"/>
      <c r="F945" s="41"/>
      <c r="G945" s="41"/>
      <c r="L945" s="39"/>
    </row>
    <row r="946" spans="1:12" ht="12.75" x14ac:dyDescent="0.2">
      <c r="A946" s="40"/>
      <c r="B946" s="41"/>
      <c r="C946" s="42"/>
      <c r="E946" s="41"/>
      <c r="F946" s="41"/>
      <c r="G946" s="41"/>
      <c r="L946" s="39"/>
    </row>
    <row r="947" spans="1:12" ht="12.75" x14ac:dyDescent="0.2">
      <c r="A947" s="40"/>
      <c r="B947" s="41"/>
      <c r="C947" s="42"/>
      <c r="E947" s="41"/>
      <c r="F947" s="41"/>
      <c r="G947" s="41"/>
      <c r="L947" s="39"/>
    </row>
    <row r="948" spans="1:12" ht="12.75" x14ac:dyDescent="0.2">
      <c r="A948" s="40"/>
      <c r="B948" s="41"/>
      <c r="C948" s="42"/>
      <c r="E948" s="41"/>
      <c r="F948" s="41"/>
      <c r="G948" s="41"/>
      <c r="L948" s="39"/>
    </row>
    <row r="949" spans="1:12" ht="12.75" x14ac:dyDescent="0.2">
      <c r="A949" s="40"/>
      <c r="B949" s="41"/>
      <c r="C949" s="42"/>
      <c r="E949" s="41"/>
      <c r="F949" s="41"/>
      <c r="G949" s="41"/>
      <c r="L949" s="39"/>
    </row>
    <row r="950" spans="1:12" ht="12.75" x14ac:dyDescent="0.2">
      <c r="A950" s="40"/>
      <c r="B950" s="41"/>
      <c r="C950" s="42"/>
      <c r="E950" s="41"/>
      <c r="F950" s="41"/>
      <c r="G950" s="41"/>
      <c r="L950" s="39"/>
    </row>
    <row r="951" spans="1:12" ht="12.75" x14ac:dyDescent="0.2">
      <c r="A951" s="40"/>
      <c r="B951" s="41"/>
      <c r="C951" s="42"/>
      <c r="E951" s="41"/>
      <c r="F951" s="41"/>
      <c r="G951" s="41"/>
      <c r="L951" s="39"/>
    </row>
    <row r="952" spans="1:12" ht="12.75" x14ac:dyDescent="0.2">
      <c r="A952" s="40"/>
      <c r="B952" s="41"/>
      <c r="C952" s="42"/>
      <c r="E952" s="41"/>
      <c r="F952" s="41"/>
      <c r="G952" s="41"/>
      <c r="L952" s="39"/>
    </row>
    <row r="953" spans="1:12" ht="12.75" x14ac:dyDescent="0.2">
      <c r="A953" s="40"/>
      <c r="B953" s="41"/>
      <c r="C953" s="42"/>
      <c r="E953" s="41"/>
      <c r="F953" s="41"/>
      <c r="G953" s="41"/>
      <c r="L953" s="39"/>
    </row>
    <row r="954" spans="1:12" ht="12.75" x14ac:dyDescent="0.2">
      <c r="A954" s="40"/>
      <c r="B954" s="41"/>
      <c r="C954" s="42"/>
      <c r="E954" s="41"/>
      <c r="F954" s="41"/>
      <c r="G954" s="41"/>
      <c r="L954" s="39"/>
    </row>
    <row r="955" spans="1:12" ht="12.75" x14ac:dyDescent="0.2">
      <c r="A955" s="40"/>
      <c r="B955" s="41"/>
      <c r="C955" s="42"/>
      <c r="E955" s="41"/>
      <c r="F955" s="41"/>
      <c r="G955" s="41"/>
      <c r="L955" s="39"/>
    </row>
    <row r="956" spans="1:12" ht="12.75" x14ac:dyDescent="0.2">
      <c r="A956" s="40"/>
      <c r="B956" s="41"/>
      <c r="C956" s="42"/>
      <c r="E956" s="41"/>
      <c r="F956" s="41"/>
      <c r="G956" s="41"/>
      <c r="L956" s="39"/>
    </row>
    <row r="957" spans="1:12" ht="12.75" x14ac:dyDescent="0.2">
      <c r="A957" s="40"/>
      <c r="B957" s="41"/>
      <c r="C957" s="42"/>
      <c r="E957" s="41"/>
      <c r="F957" s="41"/>
      <c r="G957" s="41"/>
      <c r="L957" s="39"/>
    </row>
    <row r="958" spans="1:12" ht="12.75" x14ac:dyDescent="0.2">
      <c r="A958" s="40"/>
      <c r="B958" s="41"/>
      <c r="C958" s="42"/>
      <c r="E958" s="41"/>
      <c r="F958" s="41"/>
      <c r="G958" s="41"/>
      <c r="L958" s="39"/>
    </row>
    <row r="959" spans="1:12" ht="12.75" x14ac:dyDescent="0.2">
      <c r="A959" s="40"/>
      <c r="B959" s="41"/>
      <c r="C959" s="42"/>
      <c r="E959" s="41"/>
      <c r="F959" s="41"/>
      <c r="G959" s="41"/>
      <c r="L959" s="39"/>
    </row>
    <row r="960" spans="1:12" ht="12.75" x14ac:dyDescent="0.2">
      <c r="A960" s="40"/>
      <c r="B960" s="41"/>
      <c r="C960" s="42"/>
      <c r="E960" s="41"/>
      <c r="F960" s="41"/>
      <c r="G960" s="41"/>
      <c r="L960" s="39"/>
    </row>
    <row r="961" spans="1:12" ht="12.75" x14ac:dyDescent="0.2">
      <c r="A961" s="40"/>
      <c r="B961" s="41"/>
      <c r="C961" s="42"/>
      <c r="E961" s="41"/>
      <c r="F961" s="41"/>
      <c r="G961" s="41"/>
      <c r="L961" s="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92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34.5703125" customWidth="1"/>
  </cols>
  <sheetData>
    <row r="1" spans="1:17" ht="12.75" x14ac:dyDescent="0.2">
      <c r="A1" s="2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hidden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 x14ac:dyDescent="0.2">
      <c r="A3" s="21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2.75" x14ac:dyDescent="0.2">
      <c r="A4" s="21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2.75" x14ac:dyDescent="0.2">
      <c r="A5" s="21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 x14ac:dyDescent="0.2">
      <c r="A6" s="21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.75" x14ac:dyDescent="0.2">
      <c r="A7" s="21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2.75" x14ac:dyDescent="0.2">
      <c r="A8" s="21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.75" x14ac:dyDescent="0.2">
      <c r="A9" s="21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2.75" x14ac:dyDescent="0.2">
      <c r="A10" s="21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2.75" x14ac:dyDescent="0.2">
      <c r="A11" s="21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2.75" x14ac:dyDescent="0.2">
      <c r="A12" s="21" t="s">
        <v>24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.75" x14ac:dyDescent="0.2">
      <c r="A13" s="21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.75" x14ac:dyDescent="0.2">
      <c r="A14" s="21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 x14ac:dyDescent="0.2">
      <c r="A15" s="21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 x14ac:dyDescent="0.2">
      <c r="A16" s="21" t="s">
        <v>28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x14ac:dyDescent="0.2">
      <c r="A17" s="21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 x14ac:dyDescent="0.2">
      <c r="A18" s="21" t="s">
        <v>30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 x14ac:dyDescent="0.2">
      <c r="A19" s="21" t="s">
        <v>36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 x14ac:dyDescent="0.2">
      <c r="A20" s="21" t="s">
        <v>39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 x14ac:dyDescent="0.2">
      <c r="A21" s="21" t="s">
        <v>40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x14ac:dyDescent="0.2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.75" x14ac:dyDescent="0.2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.75" x14ac:dyDescent="0.2">
      <c r="A24" s="2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.7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2.7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.7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2.7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.7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2.7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2.7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2.7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2.7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2.7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.7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2.7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2.7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2.7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2.7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2.7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2.7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.7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.7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.7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.7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.7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.7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.7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.7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2.7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.7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.7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2.7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2.7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.7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.7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2.75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2.75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2.7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2.7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2.7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2.75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2.7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2.7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2.7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2.7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2.75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2.7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2.7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2.7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2.7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2.7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2.7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2.7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2.7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2.7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2.7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2.7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2.7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2.7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2.7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12.7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12.7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2.7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2.7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2.7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2.7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2.7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2.7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2.75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2.7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2.7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2.7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2.75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2.75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12.7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2.75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2.75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2.75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2.75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12.75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2.75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2.7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2.75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2.75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2.75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2.7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2.75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12.75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2.75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2.7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2.75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2.7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2.75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2.75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2.75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2.75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2.75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2.75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2.75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2.75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2.75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2.75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2.75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2.75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2.75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2.75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2.75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2.75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2.75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2.75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2.75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2.75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2.75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2.75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2.75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2.75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2.7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2.75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2.7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2.7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2.75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2.75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2.7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2.75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2.75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2.75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2.7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2.7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2.7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2.7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2.75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2.75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2.7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2.7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2.75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2.75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2.75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2.75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2.75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2.75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2.75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2.75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2.75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2.75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2.75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2.75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2.75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2.75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2.75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2.75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2.75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2.75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2.75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2.75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2.75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2.75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2.75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2.75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2.75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2.75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2.75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2.75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2.75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2.75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2.75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2.7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2.75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2.75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2.75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2.7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2.75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2.75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2.75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2.75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2.75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2.75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2.75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2.75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2.75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2.75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2.75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2.75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2.75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2.75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2.75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2.75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2.75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2.75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2.75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2.75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2.75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2.75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2.75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2.75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2.75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2.7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2.75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2.75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2.75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2.75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2.75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12.75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2.75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2.75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12.75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2.75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2.75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12.7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12.75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ht="12.75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12.75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2.75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ht="12.75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ht="12.75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ht="12.75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ht="12.75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ht="12.75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ht="12.75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ht="12.75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ht="12.75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2.75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12.75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2.75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ht="12.75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ht="12.75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ht="12.75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ht="12.75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ht="12.75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ht="12.75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2.75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1:17" ht="12.75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2.75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1:17" ht="12.75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ht="12.75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12.75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1:17" ht="12.75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1:17" ht="12.75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1:17" ht="12.75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17" ht="12.75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ht="12.75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1:17" ht="12.75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1:17" ht="12.75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1:17" ht="12.75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1:17" ht="12.75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1:17" ht="12.75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1:17" ht="12.75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17" ht="12.75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1:17" ht="12.75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1:17" ht="12.7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1:17" ht="12.75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1:17" ht="12.75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1:17" ht="12.75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1:17" ht="12.7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1:17" ht="12.75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1:17" ht="12.75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1:17" ht="12.75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ht="12.75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1:17" ht="12.75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1:17" ht="12.75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1:17" ht="12.75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1:17" ht="12.7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1:17" ht="12.75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1:17" ht="12.75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ht="12.75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1:17" ht="12.7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1:17" ht="12.7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1:17" ht="12.7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ht="12.7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1:17" ht="12.75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1:17" ht="12.75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1:17" ht="12.7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12.7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1:17" ht="12.75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1:17" ht="12.7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1:17" ht="12.7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1:17" ht="12.75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1:17" ht="12.75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1:17" ht="12.75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1:17" ht="12.75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1:17" ht="12.75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1:17" ht="12.75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1:17" ht="12.7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1:17" ht="12.7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ht="12.7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1:17" ht="12.75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1:17" ht="12.75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ht="12.7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1:17" ht="12.7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1:17" ht="12.7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1:17" ht="12.75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1:17" ht="12.75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1:17" ht="12.75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1:17" ht="12.7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1:17" ht="12.75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1:17" ht="12.7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1:17" ht="12.7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1:17" ht="12.75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1:17" ht="12.75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1:17" ht="12.7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1:17" ht="12.7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</row>
    <row r="327" spans="1:17" ht="12.75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</row>
    <row r="328" spans="1:17" ht="12.75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</row>
    <row r="329" spans="1:17" ht="12.75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</row>
    <row r="330" spans="1:17" ht="12.7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</row>
    <row r="331" spans="1:17" ht="12.7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</row>
    <row r="332" spans="1:17" ht="12.7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1:17" ht="12.7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</row>
    <row r="334" spans="1:17" ht="12.7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</row>
    <row r="335" spans="1:17" ht="12.75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</row>
    <row r="336" spans="1:17" ht="12.75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</row>
    <row r="337" spans="1:17" ht="12.75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</row>
    <row r="338" spans="1:17" ht="12.75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</row>
    <row r="339" spans="1:17" ht="12.75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</row>
    <row r="340" spans="1:17" ht="12.75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</row>
    <row r="341" spans="1:17" ht="12.7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</row>
    <row r="342" spans="1:17" ht="12.7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</row>
    <row r="343" spans="1:17" ht="12.75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</row>
    <row r="344" spans="1:17" ht="12.75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</row>
    <row r="345" spans="1:17" ht="12.75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</row>
    <row r="346" spans="1:17" ht="12.7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</row>
    <row r="347" spans="1:17" ht="12.7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</row>
    <row r="348" spans="1:17" ht="12.7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</row>
    <row r="349" spans="1:17" ht="12.75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</row>
    <row r="350" spans="1:17" ht="12.75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</row>
    <row r="351" spans="1:17" ht="12.75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</row>
    <row r="352" spans="1:17" ht="12.75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</row>
    <row r="353" spans="1:17" ht="12.7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</row>
    <row r="354" spans="1:17" ht="12.7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</row>
    <row r="355" spans="1:17" ht="12.7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</row>
    <row r="356" spans="1:17" ht="12.7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</row>
    <row r="357" spans="1:17" ht="12.75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</row>
    <row r="358" spans="1:17" ht="12.75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</row>
    <row r="359" spans="1:17" ht="12.7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</row>
    <row r="360" spans="1:17" ht="12.75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</row>
    <row r="361" spans="1:17" ht="12.7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</row>
    <row r="362" spans="1:17" ht="12.7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17" ht="12.75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</row>
    <row r="364" spans="1:17" ht="12.75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</row>
    <row r="365" spans="1:17" ht="12.75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1:17" ht="12.75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</row>
    <row r="367" spans="1:17" ht="12.75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1:17" ht="12.75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</row>
    <row r="369" spans="1:17" ht="12.75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</row>
    <row r="370" spans="1:17" ht="12.75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</row>
    <row r="371" spans="1:17" ht="12.75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</row>
    <row r="372" spans="1:17" ht="12.75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</row>
    <row r="373" spans="1:17" ht="12.75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</row>
    <row r="374" spans="1:17" ht="12.75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</row>
    <row r="375" spans="1:17" ht="12.75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</row>
    <row r="376" spans="1:17" ht="12.75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</row>
    <row r="377" spans="1:17" ht="12.7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</row>
    <row r="378" spans="1:17" ht="12.7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</row>
    <row r="379" spans="1:17" ht="12.75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</row>
    <row r="380" spans="1:17" ht="12.7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</row>
    <row r="381" spans="1:17" ht="12.7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</row>
    <row r="382" spans="1:17" ht="12.75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</row>
    <row r="383" spans="1:17" ht="12.75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</row>
    <row r="384" spans="1:17" ht="12.75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</row>
    <row r="385" spans="1:17" ht="12.75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</row>
    <row r="386" spans="1:17" ht="12.75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</row>
    <row r="387" spans="1:17" ht="12.75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</row>
    <row r="388" spans="1:17" ht="12.75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</row>
    <row r="389" spans="1:17" ht="12.75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</row>
    <row r="390" spans="1:17" ht="12.75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</row>
    <row r="391" spans="1:17" ht="12.75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</row>
    <row r="392" spans="1:17" ht="12.75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</row>
    <row r="393" spans="1:17" ht="12.75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</row>
    <row r="394" spans="1:17" ht="12.75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</row>
    <row r="395" spans="1:17" ht="12.75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</row>
    <row r="396" spans="1:17" ht="12.75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</row>
    <row r="397" spans="1:17" ht="12.75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</row>
    <row r="398" spans="1:17" ht="12.75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</row>
    <row r="399" spans="1:17" ht="12.75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</row>
    <row r="400" spans="1:17" ht="12.75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</row>
    <row r="401" spans="1:17" ht="12.75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</row>
    <row r="402" spans="1:17" ht="12.75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1:17" ht="12.75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</row>
    <row r="404" spans="1:17" ht="12.75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</row>
    <row r="405" spans="1:17" ht="12.75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</row>
    <row r="406" spans="1:17" ht="12.75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</row>
    <row r="407" spans="1:17" ht="12.75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</row>
    <row r="408" spans="1:17" ht="12.75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</row>
    <row r="409" spans="1:17" ht="12.75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</row>
    <row r="410" spans="1:17" ht="12.75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</row>
    <row r="411" spans="1:17" ht="12.75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</row>
    <row r="412" spans="1:17" ht="12.75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</row>
    <row r="413" spans="1:17" ht="12.75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</row>
    <row r="414" spans="1:17" ht="12.75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</row>
    <row r="415" spans="1:17" ht="12.75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</row>
    <row r="416" spans="1:17" ht="12.75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</row>
    <row r="417" spans="1:17" ht="12.7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</row>
    <row r="418" spans="1:17" ht="12.75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</row>
    <row r="419" spans="1:17" ht="12.75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</row>
    <row r="420" spans="1:17" ht="12.75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</row>
    <row r="421" spans="1:17" ht="12.75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</row>
    <row r="422" spans="1:17" ht="12.75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</row>
    <row r="423" spans="1:17" ht="12.75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</row>
    <row r="424" spans="1:17" ht="12.75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</row>
    <row r="425" spans="1:17" ht="12.75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</row>
    <row r="426" spans="1:17" ht="12.75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</row>
    <row r="427" spans="1:17" ht="12.75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</row>
    <row r="428" spans="1:17" ht="12.75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</row>
    <row r="429" spans="1:17" ht="12.75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</row>
    <row r="430" spans="1:17" ht="12.75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</row>
    <row r="431" spans="1:17" ht="12.75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</row>
    <row r="432" spans="1:17" ht="12.75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</row>
    <row r="433" spans="1:17" ht="12.75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</row>
    <row r="434" spans="1:17" ht="12.75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</row>
    <row r="435" spans="1:17" ht="12.75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</row>
    <row r="436" spans="1:17" ht="12.75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</row>
    <row r="437" spans="1:17" ht="12.7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</row>
    <row r="438" spans="1:17" ht="12.75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</row>
    <row r="439" spans="1:17" ht="12.75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</row>
    <row r="440" spans="1:17" ht="12.75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</row>
    <row r="441" spans="1:17" ht="12.75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</row>
    <row r="442" spans="1:17" ht="12.75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</row>
    <row r="443" spans="1:17" ht="12.75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</row>
    <row r="444" spans="1:17" ht="12.75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</row>
    <row r="445" spans="1:17" ht="12.75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</row>
    <row r="446" spans="1:17" ht="12.75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</row>
    <row r="447" spans="1:17" ht="12.7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</row>
    <row r="448" spans="1:17" ht="12.75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</row>
    <row r="449" spans="1:17" ht="12.75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</row>
    <row r="450" spans="1:17" ht="12.75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</row>
    <row r="451" spans="1:17" ht="12.75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</row>
    <row r="452" spans="1:17" ht="12.75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</row>
    <row r="453" spans="1:17" ht="12.75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</row>
    <row r="454" spans="1:17" ht="12.75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</row>
    <row r="455" spans="1:17" ht="12.75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</row>
    <row r="456" spans="1:17" ht="12.75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</row>
    <row r="457" spans="1:17" ht="12.75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</row>
    <row r="458" spans="1:17" ht="12.75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</row>
    <row r="459" spans="1:17" ht="12.75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</row>
    <row r="460" spans="1:17" ht="12.75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</row>
    <row r="461" spans="1:17" ht="12.75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</row>
    <row r="462" spans="1:17" ht="12.75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</row>
    <row r="463" spans="1:17" ht="12.75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</row>
    <row r="464" spans="1:17" ht="12.75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</row>
    <row r="465" spans="1:17" ht="12.75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</row>
    <row r="466" spans="1:17" ht="12.75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</row>
    <row r="467" spans="1:17" ht="12.75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</row>
    <row r="468" spans="1:17" ht="12.75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</row>
    <row r="469" spans="1:17" ht="12.75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</row>
    <row r="470" spans="1:17" ht="12.75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</row>
    <row r="471" spans="1:17" ht="12.75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</row>
    <row r="472" spans="1:17" ht="12.75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</row>
    <row r="473" spans="1:17" ht="12.75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</row>
    <row r="474" spans="1:17" ht="12.75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</row>
    <row r="475" spans="1:17" ht="12.75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</row>
    <row r="476" spans="1:17" ht="12.75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</row>
    <row r="477" spans="1:17" ht="12.75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</row>
    <row r="478" spans="1:17" ht="12.75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</row>
    <row r="479" spans="1:17" ht="12.75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</row>
    <row r="480" spans="1:17" ht="12.75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</row>
    <row r="481" spans="1:17" ht="12.75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</row>
    <row r="482" spans="1:17" ht="12.75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</row>
    <row r="483" spans="1:17" ht="12.75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</row>
    <row r="484" spans="1:17" ht="12.75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</row>
    <row r="485" spans="1:17" ht="12.75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</row>
    <row r="486" spans="1:17" ht="12.75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</row>
    <row r="487" spans="1:17" ht="12.75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</row>
    <row r="488" spans="1:17" ht="12.75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</row>
    <row r="489" spans="1:17" ht="12.75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</row>
    <row r="490" spans="1:17" ht="12.75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</row>
    <row r="491" spans="1:17" ht="12.75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</row>
    <row r="492" spans="1:17" ht="12.75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</row>
    <row r="493" spans="1:17" ht="12.75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</row>
    <row r="494" spans="1:17" ht="12.75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</row>
    <row r="495" spans="1:17" ht="12.75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</row>
    <row r="496" spans="1:17" ht="12.75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</row>
    <row r="497" spans="1:17" ht="12.75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</row>
    <row r="498" spans="1:17" ht="12.75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</row>
    <row r="499" spans="1:17" ht="12.75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</row>
    <row r="500" spans="1:17" ht="12.75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</row>
    <row r="501" spans="1:17" ht="12.75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</row>
    <row r="502" spans="1:17" ht="12.75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</row>
    <row r="503" spans="1:17" ht="12.75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</row>
    <row r="504" spans="1:17" ht="12.75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</row>
    <row r="505" spans="1:17" ht="12.75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</row>
    <row r="506" spans="1:17" ht="12.75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</row>
    <row r="507" spans="1:17" ht="12.75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</row>
    <row r="508" spans="1:17" ht="12.75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</row>
    <row r="509" spans="1:17" ht="12.75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</row>
    <row r="510" spans="1:17" ht="12.75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</row>
    <row r="511" spans="1:17" ht="12.75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</row>
    <row r="512" spans="1:17" ht="12.75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</row>
    <row r="513" spans="1:17" ht="12.75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</row>
    <row r="514" spans="1:17" ht="12.75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</row>
    <row r="515" spans="1:17" ht="12.75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</row>
    <row r="516" spans="1:17" ht="12.75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</row>
    <row r="517" spans="1:17" ht="12.75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</row>
    <row r="518" spans="1:17" ht="12.75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</row>
    <row r="519" spans="1:17" ht="12.75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</row>
    <row r="520" spans="1:17" ht="12.75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</row>
    <row r="521" spans="1:17" ht="12.75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</row>
    <row r="522" spans="1:17" ht="12.75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</row>
    <row r="523" spans="1:17" ht="12.75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</row>
    <row r="524" spans="1:17" ht="12.75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</row>
    <row r="525" spans="1:17" ht="12.75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</row>
    <row r="526" spans="1:17" ht="12.75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</row>
    <row r="527" spans="1:17" ht="12.75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</row>
    <row r="528" spans="1:17" ht="12.75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</row>
    <row r="529" spans="1:17" ht="12.75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</row>
    <row r="530" spans="1:17" ht="12.75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</row>
    <row r="531" spans="1:17" ht="12.75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</row>
    <row r="532" spans="1:17" ht="12.75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</row>
    <row r="533" spans="1:17" ht="12.75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</row>
    <row r="534" spans="1:17" ht="12.75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</row>
    <row r="535" spans="1:17" ht="12.75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</row>
    <row r="536" spans="1:17" ht="12.75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</row>
    <row r="537" spans="1:17" ht="12.75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</row>
    <row r="538" spans="1:17" ht="12.75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</row>
    <row r="539" spans="1:17" ht="12.75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</row>
    <row r="540" spans="1:17" ht="12.75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</row>
    <row r="541" spans="1:17" ht="12.75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</row>
    <row r="542" spans="1:17" ht="12.75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</row>
    <row r="543" spans="1:17" ht="12.75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</row>
    <row r="544" spans="1:17" ht="12.75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</row>
    <row r="545" spans="1:17" ht="12.75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</row>
    <row r="546" spans="1:17" ht="12.7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</row>
    <row r="547" spans="1:17" ht="12.7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</row>
    <row r="548" spans="1:17" ht="12.7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</row>
    <row r="549" spans="1:17" ht="12.75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</row>
    <row r="550" spans="1:17" ht="12.75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</row>
    <row r="551" spans="1:17" ht="12.75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</row>
    <row r="552" spans="1:17" ht="12.75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</row>
    <row r="553" spans="1:17" ht="12.75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</row>
    <row r="554" spans="1:17" ht="12.75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</row>
    <row r="555" spans="1:17" ht="12.75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</row>
    <row r="556" spans="1:17" ht="12.75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2.75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</row>
    <row r="558" spans="1:17" ht="12.75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</row>
    <row r="559" spans="1:17" ht="12.75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</row>
    <row r="560" spans="1:17" ht="12.75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</row>
    <row r="561" spans="1:17" ht="12.75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</row>
    <row r="562" spans="1:17" ht="12.75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</row>
    <row r="563" spans="1:17" ht="12.75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</row>
    <row r="564" spans="1:17" ht="12.75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</row>
    <row r="565" spans="1:17" ht="12.75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</row>
    <row r="566" spans="1:17" ht="12.75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</row>
    <row r="567" spans="1:17" ht="12.75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</row>
    <row r="568" spans="1:17" ht="12.75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</row>
    <row r="569" spans="1:17" ht="12.7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</row>
    <row r="570" spans="1:17" ht="12.75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</row>
    <row r="571" spans="1:17" ht="12.75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</row>
    <row r="572" spans="1:17" ht="12.75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</row>
    <row r="573" spans="1:17" ht="12.75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</row>
    <row r="574" spans="1:17" ht="12.75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</row>
    <row r="575" spans="1:17" ht="12.75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</row>
    <row r="576" spans="1:17" ht="12.75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</row>
    <row r="577" spans="1:17" ht="12.75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</row>
    <row r="578" spans="1:17" ht="12.75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</row>
    <row r="579" spans="1:17" ht="12.75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</row>
    <row r="580" spans="1:17" ht="12.75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</row>
    <row r="581" spans="1:17" ht="12.75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</row>
    <row r="582" spans="1:17" ht="12.75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</row>
    <row r="583" spans="1:17" ht="12.75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</row>
    <row r="584" spans="1:17" ht="12.75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</row>
    <row r="585" spans="1:17" ht="12.75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</row>
    <row r="586" spans="1:17" ht="12.75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</row>
    <row r="587" spans="1:17" ht="12.75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</row>
    <row r="588" spans="1:17" ht="12.75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</row>
    <row r="589" spans="1:17" ht="12.75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</row>
    <row r="590" spans="1:17" ht="12.75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</row>
    <row r="591" spans="1:17" ht="12.75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</row>
    <row r="592" spans="1:17" ht="12.75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</row>
    <row r="593" spans="1:17" ht="12.75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</row>
    <row r="594" spans="1:17" ht="12.75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</row>
    <row r="595" spans="1:17" ht="12.75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</row>
    <row r="596" spans="1:17" ht="12.75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</row>
    <row r="597" spans="1:17" ht="12.75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</row>
    <row r="598" spans="1:17" ht="12.75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</row>
    <row r="599" spans="1:17" ht="12.75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</row>
    <row r="600" spans="1:17" ht="12.75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</row>
    <row r="601" spans="1:17" ht="12.75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</row>
    <row r="602" spans="1:17" ht="12.75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</row>
    <row r="603" spans="1:17" ht="12.75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</row>
    <row r="604" spans="1:17" ht="12.75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</row>
    <row r="605" spans="1:17" ht="12.75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</row>
    <row r="606" spans="1:17" ht="12.75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</row>
    <row r="607" spans="1:17" ht="12.75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</row>
    <row r="608" spans="1:17" ht="12.75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</row>
    <row r="609" spans="1:17" ht="12.75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</row>
    <row r="610" spans="1:17" ht="12.75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</row>
    <row r="611" spans="1:17" ht="12.75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</row>
    <row r="612" spans="1:17" ht="12.75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</row>
    <row r="613" spans="1:17" ht="12.75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</row>
    <row r="614" spans="1:17" ht="12.75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</row>
    <row r="615" spans="1:17" ht="12.75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</row>
    <row r="616" spans="1:17" ht="12.75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</row>
    <row r="617" spans="1:17" ht="12.75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</row>
    <row r="618" spans="1:17" ht="12.75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</row>
    <row r="619" spans="1:17" ht="12.75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</row>
    <row r="620" spans="1:17" ht="12.75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</row>
    <row r="621" spans="1:17" ht="12.75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</row>
    <row r="622" spans="1:17" ht="12.75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</row>
    <row r="623" spans="1:17" ht="12.75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</row>
    <row r="624" spans="1:17" ht="12.75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</row>
    <row r="625" spans="1:17" ht="12.75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</row>
    <row r="626" spans="1:17" ht="12.75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</row>
    <row r="627" spans="1:17" ht="12.75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</row>
    <row r="628" spans="1:17" ht="12.75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</row>
    <row r="629" spans="1:17" ht="12.75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</row>
    <row r="630" spans="1:17" ht="12.75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</row>
    <row r="631" spans="1:17" ht="12.75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</row>
    <row r="632" spans="1:17" ht="12.75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</row>
    <row r="633" spans="1:17" ht="12.75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</row>
    <row r="634" spans="1:17" ht="12.75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</row>
    <row r="635" spans="1:17" ht="12.75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</row>
    <row r="636" spans="1:17" ht="12.75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</row>
    <row r="637" spans="1:17" ht="12.75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</row>
    <row r="638" spans="1:17" ht="12.75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</row>
    <row r="639" spans="1:17" ht="12.75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</row>
    <row r="640" spans="1:17" ht="12.75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</row>
    <row r="641" spans="1:17" ht="12.75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</row>
    <row r="642" spans="1:17" ht="12.75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</row>
    <row r="643" spans="1:17" ht="12.75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</row>
    <row r="644" spans="1:17" ht="12.75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</row>
    <row r="645" spans="1:17" ht="12.75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</row>
    <row r="646" spans="1:17" ht="12.75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</row>
    <row r="647" spans="1:17" ht="12.75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</row>
    <row r="648" spans="1:17" ht="12.75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</row>
    <row r="649" spans="1:17" ht="12.75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</row>
    <row r="650" spans="1:17" ht="12.75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</row>
    <row r="651" spans="1:17" ht="12.75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</row>
    <row r="652" spans="1:17" ht="12.75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</row>
    <row r="653" spans="1:17" ht="12.75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</row>
    <row r="654" spans="1:17" ht="12.75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</row>
    <row r="655" spans="1:17" ht="12.75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</row>
    <row r="656" spans="1:17" ht="12.75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</row>
    <row r="657" spans="1:17" ht="12.75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</row>
    <row r="658" spans="1:17" ht="12.75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</row>
    <row r="659" spans="1:17" ht="12.75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</row>
    <row r="660" spans="1:17" ht="12.75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</row>
    <row r="661" spans="1:17" ht="12.75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</row>
    <row r="662" spans="1:17" ht="12.75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</row>
    <row r="663" spans="1:17" ht="12.75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</row>
    <row r="664" spans="1:17" ht="12.75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</row>
    <row r="665" spans="1:17" ht="12.75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</row>
    <row r="666" spans="1:17" ht="12.75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</row>
    <row r="667" spans="1:17" ht="12.75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</row>
    <row r="668" spans="1:17" ht="12.75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</row>
    <row r="669" spans="1:17" ht="12.75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</row>
    <row r="670" spans="1:17" ht="12.75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</row>
    <row r="671" spans="1:17" ht="12.75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</row>
    <row r="672" spans="1:17" ht="12.75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</row>
    <row r="673" spans="1:17" ht="12.75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</row>
    <row r="674" spans="1:17" ht="12.75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</row>
    <row r="675" spans="1:17" ht="12.75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</row>
    <row r="676" spans="1:17" ht="12.75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</row>
    <row r="677" spans="1:17" ht="12.75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</row>
    <row r="678" spans="1:17" ht="12.75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</row>
    <row r="679" spans="1:17" ht="12.75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</row>
    <row r="680" spans="1:17" ht="12.75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</row>
    <row r="681" spans="1:17" ht="12.75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</row>
    <row r="682" spans="1:17" ht="12.75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</row>
    <row r="683" spans="1:17" ht="12.75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</row>
    <row r="684" spans="1:17" ht="12.75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</row>
    <row r="685" spans="1:17" ht="12.75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</row>
    <row r="686" spans="1:17" ht="12.75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</row>
    <row r="687" spans="1:17" ht="12.75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</row>
    <row r="688" spans="1:17" ht="12.75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</row>
    <row r="689" spans="1:17" ht="12.75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</row>
    <row r="690" spans="1:17" ht="12.75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</row>
    <row r="691" spans="1:17" ht="12.75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</row>
    <row r="692" spans="1:17" ht="12.75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</row>
    <row r="693" spans="1:17" ht="12.75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</row>
    <row r="694" spans="1:17" ht="12.75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</row>
    <row r="695" spans="1:17" ht="12.75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</row>
    <row r="696" spans="1:17" ht="12.75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</row>
    <row r="697" spans="1:17" ht="12.75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</row>
    <row r="698" spans="1:17" ht="12.75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</row>
    <row r="699" spans="1:17" ht="12.75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</row>
    <row r="700" spans="1:17" ht="12.75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</row>
    <row r="701" spans="1:17" ht="12.75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</row>
    <row r="702" spans="1:17" ht="12.75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</row>
    <row r="703" spans="1:17" ht="12.75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</row>
    <row r="704" spans="1:17" ht="12.75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</row>
    <row r="705" spans="1:17" ht="12.75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</row>
    <row r="706" spans="1:17" ht="12.75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</row>
    <row r="707" spans="1:17" ht="12.75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</row>
    <row r="708" spans="1:17" ht="12.75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</row>
    <row r="709" spans="1:17" ht="12.75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</row>
    <row r="710" spans="1:17" ht="12.75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</row>
    <row r="711" spans="1:17" ht="12.75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</row>
    <row r="712" spans="1:17" ht="12.75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</row>
    <row r="713" spans="1:17" ht="12.75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</row>
    <row r="714" spans="1:17" ht="12.75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</row>
    <row r="715" spans="1:17" ht="12.75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</row>
    <row r="716" spans="1:17" ht="12.75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</row>
    <row r="717" spans="1:17" ht="12.75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</row>
    <row r="718" spans="1:17" ht="12.75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</row>
    <row r="719" spans="1:17" ht="12.75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</row>
    <row r="720" spans="1:17" ht="12.75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</row>
    <row r="721" spans="1:17" ht="12.75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</row>
    <row r="722" spans="1:17" ht="12.75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</row>
    <row r="723" spans="1:17" ht="12.75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</row>
    <row r="724" spans="1:17" ht="12.75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</row>
    <row r="725" spans="1:17" ht="12.75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</row>
    <row r="726" spans="1:17" ht="12.75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</row>
    <row r="727" spans="1:17" ht="12.75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</row>
    <row r="728" spans="1:17" ht="12.75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</row>
    <row r="729" spans="1:17" ht="12.75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</row>
    <row r="730" spans="1:17" ht="12.75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</row>
    <row r="731" spans="1:17" ht="12.75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</row>
    <row r="732" spans="1:17" ht="12.75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</row>
    <row r="733" spans="1:17" ht="12.75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</row>
    <row r="734" spans="1:17" ht="12.75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</row>
    <row r="735" spans="1:17" ht="12.75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</row>
    <row r="736" spans="1:17" ht="12.75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</row>
    <row r="737" spans="1:17" ht="12.75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</row>
    <row r="738" spans="1:17" ht="12.75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</row>
    <row r="739" spans="1:17" ht="12.75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</row>
    <row r="740" spans="1:17" ht="12.75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</row>
    <row r="741" spans="1:17" ht="12.75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</row>
    <row r="742" spans="1:17" ht="12.75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</row>
    <row r="743" spans="1:17" ht="12.75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</row>
    <row r="744" spans="1:17" ht="12.75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</row>
    <row r="745" spans="1:17" ht="12.75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</row>
    <row r="746" spans="1:17" ht="12.75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</row>
    <row r="747" spans="1:17" ht="12.75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</row>
    <row r="748" spans="1:17" ht="12.75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</row>
    <row r="749" spans="1:17" ht="12.75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</row>
    <row r="750" spans="1:17" ht="12.75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</row>
    <row r="751" spans="1:17" ht="12.75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</row>
    <row r="752" spans="1:17" ht="12.75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</row>
    <row r="753" spans="1:17" ht="12.75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</row>
    <row r="754" spans="1:17" ht="12.75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</row>
    <row r="755" spans="1:17" ht="12.75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</row>
    <row r="756" spans="1:17" ht="12.75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</row>
    <row r="757" spans="1:17" ht="12.75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</row>
    <row r="758" spans="1:17" ht="12.75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</row>
    <row r="759" spans="1:17" ht="12.75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</row>
    <row r="760" spans="1:17" ht="12.75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</row>
    <row r="761" spans="1:17" ht="12.75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</row>
    <row r="762" spans="1:17" ht="12.75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</row>
    <row r="763" spans="1:17" ht="12.75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</row>
    <row r="764" spans="1:17" ht="12.75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</row>
    <row r="765" spans="1:17" ht="12.75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</row>
    <row r="766" spans="1:17" ht="12.75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</row>
    <row r="767" spans="1:17" ht="12.75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</row>
    <row r="768" spans="1:17" ht="12.75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</row>
    <row r="769" spans="1:17" ht="12.75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</row>
    <row r="770" spans="1:17" ht="12.75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</row>
    <row r="771" spans="1:17" ht="12.75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</row>
    <row r="772" spans="1:17" ht="12.75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</row>
    <row r="773" spans="1:17" ht="12.75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</row>
    <row r="774" spans="1:17" ht="12.75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</row>
    <row r="775" spans="1:17" ht="12.75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</row>
    <row r="776" spans="1:17" ht="12.75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</row>
    <row r="777" spans="1:17" ht="12.75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</row>
    <row r="778" spans="1:17" ht="12.75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</row>
    <row r="779" spans="1:17" ht="12.75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</row>
    <row r="780" spans="1:17" ht="12.75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</row>
    <row r="781" spans="1:17" ht="12.75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</row>
    <row r="782" spans="1:17" ht="12.75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</row>
    <row r="783" spans="1:17" ht="12.75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</row>
    <row r="784" spans="1:17" ht="12.75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</row>
    <row r="785" spans="1:17" ht="12.75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</row>
    <row r="786" spans="1:17" ht="12.75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</row>
    <row r="787" spans="1:17" ht="12.75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</row>
    <row r="788" spans="1:17" ht="12.75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</row>
    <row r="789" spans="1:17" ht="12.75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</row>
    <row r="790" spans="1:17" ht="12.75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</row>
    <row r="791" spans="1:17" ht="12.75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</row>
    <row r="792" spans="1:17" ht="12.75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</row>
    <row r="793" spans="1:17" ht="12.75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</row>
    <row r="794" spans="1:17" ht="12.75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</row>
    <row r="795" spans="1:17" ht="12.75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</row>
    <row r="796" spans="1:17" ht="12.75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</row>
    <row r="797" spans="1:17" ht="12.75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</row>
    <row r="798" spans="1:17" ht="12.75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</row>
    <row r="799" spans="1:17" ht="12.75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</row>
    <row r="800" spans="1:17" ht="12.75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</row>
    <row r="801" spans="1:17" ht="12.75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</row>
    <row r="802" spans="1:17" ht="12.75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</row>
    <row r="803" spans="1:17" ht="12.75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</row>
    <row r="804" spans="1:17" ht="12.75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</row>
    <row r="805" spans="1:17" ht="12.75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</row>
    <row r="806" spans="1:17" ht="12.75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</row>
    <row r="807" spans="1:17" ht="12.75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</row>
    <row r="808" spans="1:17" ht="12.75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</row>
    <row r="809" spans="1:17" ht="12.75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</row>
    <row r="810" spans="1:17" ht="12.75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</row>
    <row r="811" spans="1:17" ht="12.75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</row>
    <row r="812" spans="1:17" ht="12.75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</row>
    <row r="813" spans="1:17" ht="12.75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</row>
    <row r="814" spans="1:17" ht="12.75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</row>
    <row r="815" spans="1:17" ht="12.75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</row>
    <row r="816" spans="1:17" ht="12.75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</row>
    <row r="817" spans="1:17" ht="12.75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</row>
    <row r="818" spans="1:17" ht="12.75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</row>
    <row r="819" spans="1:17" ht="12.75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</row>
    <row r="820" spans="1:17" ht="12.75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</row>
    <row r="821" spans="1:17" ht="12.75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</row>
    <row r="822" spans="1:17" ht="12.7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</row>
    <row r="823" spans="1:17" ht="12.75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</row>
    <row r="824" spans="1:17" ht="12.75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</row>
    <row r="825" spans="1:17" ht="12.75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</row>
    <row r="826" spans="1:17" ht="12.75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</row>
    <row r="827" spans="1:17" ht="12.75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</row>
    <row r="828" spans="1:17" ht="12.75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</row>
    <row r="829" spans="1:17" ht="12.75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</row>
    <row r="830" spans="1:17" ht="12.75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</row>
    <row r="831" spans="1:17" ht="12.75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</row>
    <row r="832" spans="1:17" ht="12.75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</row>
    <row r="833" spans="1:17" ht="12.75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</row>
    <row r="834" spans="1:17" ht="12.75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</row>
    <row r="835" spans="1:17" ht="12.75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</row>
    <row r="836" spans="1:17" ht="12.75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</row>
    <row r="837" spans="1:17" ht="12.75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</row>
    <row r="838" spans="1:17" ht="12.75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</row>
    <row r="839" spans="1:17" ht="12.75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</row>
    <row r="840" spans="1:17" ht="12.75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</row>
    <row r="841" spans="1:17" ht="12.75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</row>
    <row r="842" spans="1:17" ht="12.75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</row>
    <row r="843" spans="1:17" ht="12.75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</row>
    <row r="844" spans="1:17" ht="12.75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</row>
    <row r="845" spans="1:17" ht="12.75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</row>
    <row r="846" spans="1:17" ht="12.75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</row>
    <row r="847" spans="1:17" ht="12.75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</row>
    <row r="848" spans="1:17" ht="12.75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</row>
    <row r="849" spans="1:17" ht="12.75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</row>
    <row r="850" spans="1:17" ht="12.75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</row>
    <row r="851" spans="1:17" ht="12.75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</row>
    <row r="852" spans="1:17" ht="12.75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</row>
    <row r="853" spans="1:17" ht="12.75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</row>
    <row r="854" spans="1:17" ht="12.75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</row>
    <row r="855" spans="1:17" ht="12.75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</row>
    <row r="856" spans="1:17" ht="12.75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</row>
    <row r="857" spans="1:17" ht="12.7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</row>
    <row r="858" spans="1:17" ht="12.75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</row>
    <row r="859" spans="1:17" ht="12.75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</row>
    <row r="860" spans="1:17" ht="12.75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</row>
    <row r="861" spans="1:17" ht="12.75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</row>
    <row r="862" spans="1:17" ht="12.75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</row>
    <row r="863" spans="1:17" ht="12.75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</row>
    <row r="864" spans="1:17" ht="12.75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</row>
    <row r="865" spans="1:17" ht="12.75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</row>
    <row r="866" spans="1:17" ht="12.75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</row>
    <row r="867" spans="1:17" ht="12.75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</row>
    <row r="868" spans="1:17" ht="12.75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</row>
    <row r="869" spans="1:17" ht="12.75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</row>
    <row r="870" spans="1:17" ht="12.75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</row>
    <row r="871" spans="1:17" ht="12.75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</row>
    <row r="872" spans="1:17" ht="12.75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</row>
    <row r="873" spans="1:17" ht="12.75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</row>
    <row r="874" spans="1:17" ht="12.75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</row>
    <row r="875" spans="1:17" ht="12.75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</row>
    <row r="876" spans="1:17" ht="12.75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</row>
    <row r="877" spans="1:17" ht="12.75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</row>
    <row r="878" spans="1:17" ht="12.75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</row>
    <row r="879" spans="1:17" ht="12.75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</row>
    <row r="880" spans="1:17" ht="12.75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</row>
    <row r="881" spans="1:17" ht="12.75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</row>
    <row r="882" spans="1:17" ht="12.75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</row>
    <row r="883" spans="1:17" ht="12.75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</row>
    <row r="884" spans="1:17" ht="12.75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</row>
    <row r="885" spans="1:17" ht="12.75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</row>
    <row r="886" spans="1:17" ht="12.75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</row>
    <row r="887" spans="1:17" ht="12.75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</row>
    <row r="888" spans="1:17" ht="12.75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</row>
    <row r="889" spans="1:17" ht="12.75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</row>
    <row r="890" spans="1:17" ht="12.75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</row>
    <row r="891" spans="1:17" ht="12.75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</row>
    <row r="892" spans="1:17" ht="12.75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</row>
    <row r="893" spans="1:17" ht="12.75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</row>
    <row r="894" spans="1:17" ht="12.75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</row>
    <row r="895" spans="1:17" ht="12.75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</row>
    <row r="896" spans="1:17" ht="12.75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</row>
    <row r="897" spans="1:17" ht="12.75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</row>
    <row r="898" spans="1:17" ht="12.75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</row>
    <row r="899" spans="1:17" ht="12.75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</row>
    <row r="900" spans="1:17" ht="12.75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</row>
    <row r="901" spans="1:17" ht="12.75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</row>
    <row r="902" spans="1:17" ht="12.75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</row>
    <row r="903" spans="1:17" ht="12.75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</row>
    <row r="904" spans="1:17" ht="12.75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</row>
    <row r="905" spans="1:17" ht="12.75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</row>
    <row r="906" spans="1:17" ht="12.75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</row>
    <row r="907" spans="1:17" ht="12.75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</row>
    <row r="908" spans="1:17" ht="12.75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</row>
    <row r="909" spans="1:17" ht="12.75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</row>
    <row r="910" spans="1:17" ht="12.75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</row>
    <row r="911" spans="1:17" ht="12.75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</row>
    <row r="912" spans="1:17" ht="12.75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</row>
    <row r="913" spans="1:17" ht="12.75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</row>
    <row r="914" spans="1:17" ht="12.75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</row>
    <row r="915" spans="1:17" ht="12.75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</row>
    <row r="916" spans="1:17" ht="12.75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</row>
    <row r="917" spans="1:17" ht="12.75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</row>
    <row r="918" spans="1:17" ht="12.75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ht="12.75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</row>
    <row r="920" spans="1:17" ht="12.75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</row>
    <row r="921" spans="1:17" ht="12.75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</row>
    <row r="922" spans="1:17" ht="12.75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</row>
    <row r="923" spans="1:17" ht="12.75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</row>
    <row r="924" spans="1:17" ht="12.75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</row>
    <row r="925" spans="1:17" ht="12.75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</row>
    <row r="926" spans="1:17" ht="12.75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</row>
    <row r="927" spans="1:17" ht="12.75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</row>
    <row r="928" spans="1:17" ht="12.75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</row>
    <row r="929" spans="1:17" ht="12.7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</row>
    <row r="930" spans="1:17" ht="12.75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</row>
    <row r="931" spans="1:17" ht="12.75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</row>
    <row r="932" spans="1:17" ht="12.75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</row>
    <row r="933" spans="1:17" ht="12.75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</row>
    <row r="934" spans="1:17" ht="12.75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</row>
    <row r="935" spans="1:17" ht="12.75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</row>
    <row r="936" spans="1:17" ht="12.75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</row>
    <row r="937" spans="1:17" ht="12.75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</row>
    <row r="938" spans="1:17" ht="12.75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</row>
    <row r="939" spans="1:17" ht="12.75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</row>
    <row r="940" spans="1:17" ht="12.75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</row>
    <row r="941" spans="1:17" ht="12.75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</row>
    <row r="942" spans="1:17" ht="12.75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</row>
    <row r="943" spans="1:17" ht="12.75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</row>
    <row r="944" spans="1:17" ht="12.75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</row>
    <row r="945" spans="1:17" ht="12.75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</row>
    <row r="946" spans="1:17" ht="12.75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</row>
    <row r="947" spans="1:17" ht="12.75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</row>
    <row r="948" spans="1:17" ht="12.75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</row>
    <row r="949" spans="1:17" ht="12.75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</row>
    <row r="950" spans="1:17" ht="12.75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</row>
    <row r="951" spans="1:17" ht="12.75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</row>
    <row r="952" spans="1:17" ht="12.75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</row>
    <row r="953" spans="1:17" ht="12.75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</row>
    <row r="954" spans="1:17" ht="12.75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</row>
    <row r="955" spans="1:17" ht="12.75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</row>
    <row r="956" spans="1:17" ht="12.75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</row>
    <row r="957" spans="1:17" ht="12.75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</row>
    <row r="958" spans="1:17" ht="12.75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</row>
    <row r="959" spans="1:17" ht="12.75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</row>
    <row r="960" spans="1:17" ht="12.75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</row>
    <row r="961" spans="1:17" ht="12.75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</row>
    <row r="962" spans="1:17" ht="12.75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</row>
    <row r="963" spans="1:17" ht="12.75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</row>
    <row r="964" spans="1:17" ht="12.75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</row>
    <row r="965" spans="1:17" ht="12.75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</row>
    <row r="966" spans="1:17" ht="12.75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</row>
    <row r="967" spans="1:17" ht="12.75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</row>
    <row r="968" spans="1:17" ht="12.75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</row>
    <row r="969" spans="1:17" ht="12.75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</row>
    <row r="970" spans="1:17" ht="12.75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</row>
    <row r="971" spans="1:17" ht="12.75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</row>
    <row r="972" spans="1:17" ht="12.75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</row>
    <row r="973" spans="1:17" ht="12.75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</row>
    <row r="974" spans="1:17" ht="12.75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</row>
    <row r="975" spans="1:17" ht="12.75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</row>
    <row r="976" spans="1:17" ht="12.75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</row>
    <row r="977" spans="1:17" ht="12.75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</row>
    <row r="978" spans="1:17" ht="12.75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</row>
    <row r="979" spans="1:17" ht="12.75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</row>
    <row r="980" spans="1:17" ht="12.75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</row>
    <row r="981" spans="1:17" ht="12.75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</row>
    <row r="982" spans="1:17" ht="12.75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</row>
    <row r="983" spans="1:17" ht="12.75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</row>
    <row r="984" spans="1:17" ht="12.75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</row>
    <row r="985" spans="1:17" ht="12.75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</row>
    <row r="986" spans="1:17" ht="12.75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</row>
    <row r="987" spans="1:17" ht="12.75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</row>
    <row r="988" spans="1:17" ht="12.75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</row>
    <row r="989" spans="1:17" ht="12.75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</row>
    <row r="990" spans="1:17" ht="12.75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</row>
    <row r="991" spans="1:17" ht="12.75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</row>
    <row r="992" spans="1:17" ht="12.75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1B47"/>
  </sheetPr>
  <dimension ref="A1:AE1053"/>
  <sheetViews>
    <sheetView showGridLines="0" workbookViewId="0"/>
  </sheetViews>
  <sheetFormatPr defaultColWidth="14.42578125" defaultRowHeight="15.75" customHeight="1" x14ac:dyDescent="0.2"/>
  <cols>
    <col min="1" max="1" width="8.140625" customWidth="1"/>
    <col min="2" max="2" width="7.42578125" customWidth="1"/>
    <col min="3" max="3" width="16.42578125" customWidth="1"/>
    <col min="26" max="26" width="9.5703125" customWidth="1"/>
  </cols>
  <sheetData>
    <row r="1" spans="1:31" ht="15.75" customHeight="1" x14ac:dyDescent="0.2">
      <c r="A1" s="44"/>
      <c r="B1" s="45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6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5.7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15.75" customHeight="1" x14ac:dyDescent="0.2">
      <c r="A3" s="47"/>
      <c r="B3" s="47"/>
      <c r="C3" s="49" t="s">
        <v>90</v>
      </c>
      <c r="D3" s="50"/>
      <c r="E3" s="50"/>
      <c r="F3" s="50"/>
      <c r="G3" s="45" t="s">
        <v>91</v>
      </c>
      <c r="H3" s="44"/>
      <c r="I3" s="44"/>
      <c r="J3" s="44"/>
      <c r="K3" s="51" t="s">
        <v>92</v>
      </c>
      <c r="L3" s="50"/>
      <c r="M3" s="50"/>
      <c r="N3" s="50"/>
      <c r="O3" s="50"/>
      <c r="P3" s="52" t="s">
        <v>93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5.75" customHeight="1" x14ac:dyDescent="0.2">
      <c r="A4" s="47"/>
      <c r="B4" s="53" t="s">
        <v>94</v>
      </c>
      <c r="C4" s="54" t="s">
        <v>95</v>
      </c>
      <c r="D4" s="54" t="s">
        <v>96</v>
      </c>
      <c r="E4" s="55" t="s">
        <v>97</v>
      </c>
      <c r="F4" s="54" t="s">
        <v>98</v>
      </c>
      <c r="G4" s="54" t="s">
        <v>95</v>
      </c>
      <c r="H4" s="54" t="s">
        <v>96</v>
      </c>
      <c r="I4" s="55" t="s">
        <v>99</v>
      </c>
      <c r="J4" s="54" t="s">
        <v>98</v>
      </c>
      <c r="K4" s="55" t="s">
        <v>100</v>
      </c>
      <c r="L4" s="55" t="s">
        <v>101</v>
      </c>
      <c r="M4" s="55" t="s">
        <v>102</v>
      </c>
      <c r="N4" s="55" t="s">
        <v>103</v>
      </c>
      <c r="O4" s="54" t="s">
        <v>104</v>
      </c>
      <c r="P4" s="54" t="s">
        <v>105</v>
      </c>
      <c r="Q4" s="54" t="str">
        <f t="shared" ref="Q4:Q34" si="0">B4</f>
        <v>Years</v>
      </c>
      <c r="R4" s="55" t="str">
        <f t="shared" ref="R4:R34" si="1">N4</f>
        <v>Cumulative Savings</v>
      </c>
      <c r="S4" s="54"/>
      <c r="T4" s="54"/>
      <c r="U4" s="55"/>
      <c r="V4" s="55"/>
      <c r="W4" s="55"/>
      <c r="X4" s="55"/>
      <c r="Y4" s="55"/>
      <c r="Z4" s="47"/>
      <c r="AA4" s="47"/>
      <c r="AB4" s="47"/>
      <c r="AC4" s="47"/>
      <c r="AD4" s="47"/>
      <c r="AE4" s="47"/>
    </row>
    <row r="5" spans="1:31" ht="15.75" customHeight="1" x14ac:dyDescent="0.2">
      <c r="A5" s="47"/>
      <c r="B5" s="52">
        <v>1</v>
      </c>
      <c r="C5" s="48">
        <f t="shared" ref="C5:D5" ca="1" si="2">G48+G88+G128+G168+G208+G248+G288+G328+G368+G408+G442</f>
        <v>1350000</v>
      </c>
      <c r="D5" s="47">
        <f t="shared" ca="1" si="2"/>
        <v>1314000</v>
      </c>
      <c r="E5" s="48">
        <f t="shared" ref="E5:E34" ca="1" si="3">L48+L88+L128+L168+L208+L248+L288+L328+L368+L408+L442</f>
        <v>1576800</v>
      </c>
      <c r="F5" s="56">
        <f t="shared" ref="F5:F34" ca="1" si="4">J48+J88+J128+J168+J208+J248+J288+J328+J368+J408+J442</f>
        <v>1353420</v>
      </c>
      <c r="G5" s="48">
        <f t="shared" ref="G5:H5" ca="1" si="5">Q48+Q88+Q128+Q168+Q208+Q248+Q288+Q328+Q368+Q408+Q442</f>
        <v>5550000</v>
      </c>
      <c r="H5" s="47">
        <f t="shared" ca="1" si="5"/>
        <v>657000</v>
      </c>
      <c r="I5" s="48">
        <f t="shared" ref="I5:I34" ca="1" si="6">U48+U88+U128+U168+U208+U248+U288+U328+U368+U408+U442</f>
        <v>788400</v>
      </c>
      <c r="J5" s="56">
        <f t="shared" ref="J5:J34" ca="1" si="7">S48+S88+S128+S168+S208+S248+S288+S328+S368+S408+S442</f>
        <v>676710</v>
      </c>
      <c r="K5" s="48">
        <f t="shared" ref="K5:N5" ca="1" si="8">V48+V88+V128+V168+V208+V248+V288+V328+V368+V408+V442</f>
        <v>-4200000</v>
      </c>
      <c r="L5" s="48">
        <f t="shared" ca="1" si="8"/>
        <v>788400</v>
      </c>
      <c r="M5" s="48">
        <f t="shared" ca="1" si="8"/>
        <v>-3411600</v>
      </c>
      <c r="N5" s="57">
        <f t="shared" ca="1" si="8"/>
        <v>-3411600</v>
      </c>
      <c r="O5" s="56">
        <f t="shared" ref="O5:O34" ca="1" si="9">F5-J5</f>
        <v>676710</v>
      </c>
      <c r="P5" s="47">
        <f ca="1">IF(N5&lt;0,0,1)</f>
        <v>0</v>
      </c>
      <c r="Q5" s="54">
        <f t="shared" si="0"/>
        <v>1</v>
      </c>
      <c r="R5" s="58">
        <f t="shared" ca="1" si="1"/>
        <v>-3411600</v>
      </c>
      <c r="S5" s="47"/>
      <c r="T5" s="47"/>
      <c r="U5" s="48"/>
      <c r="V5" s="47"/>
      <c r="W5" s="47"/>
      <c r="X5" s="47"/>
      <c r="Y5" s="47"/>
      <c r="Z5" s="47"/>
      <c r="AA5" s="59"/>
      <c r="AB5" s="47"/>
      <c r="AC5" s="47"/>
      <c r="AD5" s="47"/>
      <c r="AE5" s="47"/>
    </row>
    <row r="6" spans="1:31" ht="15.75" customHeight="1" x14ac:dyDescent="0.2">
      <c r="A6" s="47"/>
      <c r="B6" s="52">
        <v>2</v>
      </c>
      <c r="C6" s="48">
        <f t="shared" ref="C6:D6" ca="1" si="10">G49+G89+G129+G169+G209+G249+G289+G329+G369+G409+G443</f>
        <v>0</v>
      </c>
      <c r="D6" s="47">
        <f t="shared" ca="1" si="10"/>
        <v>1314000</v>
      </c>
      <c r="E6" s="48">
        <f t="shared" ca="1" si="3"/>
        <v>1702944</v>
      </c>
      <c r="F6" s="56">
        <f t="shared" ca="1" si="4"/>
        <v>1353420</v>
      </c>
      <c r="G6" s="48">
        <f t="shared" ref="G6:H6" ca="1" si="11">Q49+Q89+Q129+Q169+Q209+Q249+Q289+Q329+Q369+Q409+Q443</f>
        <v>0</v>
      </c>
      <c r="H6" s="47">
        <f t="shared" ca="1" si="11"/>
        <v>657000</v>
      </c>
      <c r="I6" s="48">
        <f t="shared" ca="1" si="6"/>
        <v>851472</v>
      </c>
      <c r="J6" s="56">
        <f t="shared" ca="1" si="7"/>
        <v>676710</v>
      </c>
      <c r="K6" s="48">
        <f t="shared" ref="K6:N6" ca="1" si="12">V49+V89+V129+V169+V209+V249+V289+V329+V369+V409+V443</f>
        <v>0</v>
      </c>
      <c r="L6" s="48">
        <f t="shared" ca="1" si="12"/>
        <v>851472</v>
      </c>
      <c r="M6" s="48">
        <f t="shared" ca="1" si="12"/>
        <v>851472</v>
      </c>
      <c r="N6" s="57">
        <f t="shared" ca="1" si="12"/>
        <v>-2560128</v>
      </c>
      <c r="O6" s="56">
        <f t="shared" ca="1" si="9"/>
        <v>676710</v>
      </c>
      <c r="P6" s="47">
        <f t="shared" ref="P6:P34" ca="1" si="13">IF(P5=-1,-1,IF(P5=1,-1,IF(N6&lt;0,0,1)))</f>
        <v>0</v>
      </c>
      <c r="Q6" s="54">
        <f t="shared" si="0"/>
        <v>2</v>
      </c>
      <c r="R6" s="58">
        <f t="shared" ca="1" si="1"/>
        <v>-2560128</v>
      </c>
      <c r="S6" s="47"/>
      <c r="T6" s="47"/>
      <c r="U6" s="48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15.75" customHeight="1" x14ac:dyDescent="0.2">
      <c r="A7" s="47"/>
      <c r="B7" s="52">
        <v>3</v>
      </c>
      <c r="C7" s="48">
        <f t="shared" ref="C7:D7" ca="1" si="14">G50+G90+G130+G170+G210+G250+G290+G330+G370+G410+G444</f>
        <v>0</v>
      </c>
      <c r="D7" s="47">
        <f t="shared" ca="1" si="14"/>
        <v>1314000</v>
      </c>
      <c r="E7" s="48">
        <f t="shared" ca="1" si="3"/>
        <v>1839179.52</v>
      </c>
      <c r="F7" s="56">
        <f t="shared" ca="1" si="4"/>
        <v>1353420</v>
      </c>
      <c r="G7" s="48">
        <f t="shared" ref="G7:H7" ca="1" si="15">Q50+Q90+Q130+Q170+Q210+Q250+Q290+Q330+Q370+Q410+Q444</f>
        <v>0</v>
      </c>
      <c r="H7" s="47">
        <f t="shared" ca="1" si="15"/>
        <v>657000</v>
      </c>
      <c r="I7" s="48">
        <f t="shared" ca="1" si="6"/>
        <v>919589.76</v>
      </c>
      <c r="J7" s="56">
        <f t="shared" ca="1" si="7"/>
        <v>676710</v>
      </c>
      <c r="K7" s="48">
        <f t="shared" ref="K7:N7" ca="1" si="16">V50+V90+V130+V170+V210+V250+V290+V330+V370+V410+V444</f>
        <v>0</v>
      </c>
      <c r="L7" s="48">
        <f t="shared" ca="1" si="16"/>
        <v>919589.75999999989</v>
      </c>
      <c r="M7" s="48">
        <f t="shared" ca="1" si="16"/>
        <v>919589.75999999989</v>
      </c>
      <c r="N7" s="57">
        <f t="shared" ca="1" si="16"/>
        <v>-1640538.2400000002</v>
      </c>
      <c r="O7" s="56">
        <f t="shared" ca="1" si="9"/>
        <v>676710</v>
      </c>
      <c r="P7" s="47">
        <f t="shared" ca="1" si="13"/>
        <v>0</v>
      </c>
      <c r="Q7" s="54">
        <f t="shared" si="0"/>
        <v>3</v>
      </c>
      <c r="R7" s="58">
        <f t="shared" ca="1" si="1"/>
        <v>-1640538.2400000002</v>
      </c>
      <c r="S7" s="47"/>
      <c r="T7" s="47"/>
      <c r="U7" s="48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ht="15.75" customHeight="1" x14ac:dyDescent="0.2">
      <c r="A8" s="47"/>
      <c r="B8" s="52">
        <v>4</v>
      </c>
      <c r="C8" s="48">
        <f t="shared" ref="C8:D8" ca="1" si="17">G51+G91+G131+G171+G211+G251+G291+G331+G371+G411+G445</f>
        <v>1562793.75</v>
      </c>
      <c r="D8" s="47">
        <f t="shared" ca="1" si="17"/>
        <v>1314000</v>
      </c>
      <c r="E8" s="48">
        <f t="shared" ca="1" si="3"/>
        <v>1986313.8816</v>
      </c>
      <c r="F8" s="56">
        <f t="shared" ca="1" si="4"/>
        <v>1353420</v>
      </c>
      <c r="G8" s="48">
        <f t="shared" ref="G8:H8" ca="1" si="18">Q51+Q91+Q131+Q171+Q211+Q251+Q291+Q331+Q371+Q411+Q445</f>
        <v>0</v>
      </c>
      <c r="H8" s="47">
        <f t="shared" ca="1" si="18"/>
        <v>657000</v>
      </c>
      <c r="I8" s="48">
        <f t="shared" ca="1" si="6"/>
        <v>993156.9408000001</v>
      </c>
      <c r="J8" s="56">
        <f t="shared" ca="1" si="7"/>
        <v>676710</v>
      </c>
      <c r="K8" s="48">
        <f t="shared" ref="K8:N8" ca="1" si="19">V51+V91+V131+V171+V211+V251+V291+V331+V371+V411+V445</f>
        <v>1562793.75</v>
      </c>
      <c r="L8" s="48">
        <f t="shared" ca="1" si="19"/>
        <v>993156.94079999998</v>
      </c>
      <c r="M8" s="48">
        <f t="shared" ca="1" si="19"/>
        <v>2555950.6908</v>
      </c>
      <c r="N8" s="57">
        <f t="shared" ca="1" si="19"/>
        <v>915412.45079999976</v>
      </c>
      <c r="O8" s="56">
        <f t="shared" ca="1" si="9"/>
        <v>676710</v>
      </c>
      <c r="P8" s="47">
        <f t="shared" ca="1" si="13"/>
        <v>1</v>
      </c>
      <c r="Q8" s="54">
        <f t="shared" si="0"/>
        <v>4</v>
      </c>
      <c r="R8" s="58">
        <f t="shared" ca="1" si="1"/>
        <v>915412.45079999976</v>
      </c>
      <c r="S8" s="47"/>
      <c r="T8" s="47"/>
      <c r="U8" s="48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15.75" customHeight="1" x14ac:dyDescent="0.2">
      <c r="A9" s="47"/>
      <c r="B9" s="52">
        <v>5</v>
      </c>
      <c r="C9" s="48">
        <f t="shared" ref="C9:D9" ca="1" si="20">G52+G92+G132+G172+G212+G252+G292+G332+G372+G412+G446</f>
        <v>0</v>
      </c>
      <c r="D9" s="47">
        <f t="shared" ca="1" si="20"/>
        <v>1314000</v>
      </c>
      <c r="E9" s="48">
        <f t="shared" ca="1" si="3"/>
        <v>2145218.9921280001</v>
      </c>
      <c r="F9" s="56">
        <f t="shared" ca="1" si="4"/>
        <v>1353420</v>
      </c>
      <c r="G9" s="48">
        <f t="shared" ref="G9:H9" ca="1" si="21">Q52+Q92+Q132+Q172+Q212+Q252+Q292+Q332+Q372+Q412+Q446</f>
        <v>0</v>
      </c>
      <c r="H9" s="47">
        <f t="shared" ca="1" si="21"/>
        <v>657000</v>
      </c>
      <c r="I9" s="48">
        <f t="shared" ca="1" si="6"/>
        <v>1072609.4960640001</v>
      </c>
      <c r="J9" s="56">
        <f t="shared" ca="1" si="7"/>
        <v>676710</v>
      </c>
      <c r="K9" s="48">
        <f t="shared" ref="K9:N9" ca="1" si="22">V52+V92+V132+V172+V212+V252+V292+V332+V372+V412+V446</f>
        <v>0</v>
      </c>
      <c r="L9" s="48">
        <f t="shared" ca="1" si="22"/>
        <v>1072609.4960640001</v>
      </c>
      <c r="M9" s="48">
        <f t="shared" ca="1" si="22"/>
        <v>1072609.4960640001</v>
      </c>
      <c r="N9" s="57">
        <f t="shared" ca="1" si="22"/>
        <v>1988021.9468640001</v>
      </c>
      <c r="O9" s="56">
        <f t="shared" ca="1" si="9"/>
        <v>676710</v>
      </c>
      <c r="P9" s="47">
        <f t="shared" ca="1" si="13"/>
        <v>-1</v>
      </c>
      <c r="Q9" s="54">
        <f t="shared" si="0"/>
        <v>5</v>
      </c>
      <c r="R9" s="58">
        <f t="shared" ca="1" si="1"/>
        <v>1988021.9468640001</v>
      </c>
      <c r="S9" s="47"/>
      <c r="T9" s="47"/>
      <c r="U9" s="48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ht="15.75" customHeight="1" x14ac:dyDescent="0.2">
      <c r="A10" s="47"/>
      <c r="B10" s="52">
        <v>6</v>
      </c>
      <c r="C10" s="48">
        <f t="shared" ref="C10:D10" ca="1" si="23">G53+G93+G133+G173+G213+G253+G293+G333+G373+G413+G447</f>
        <v>0</v>
      </c>
      <c r="D10" s="47">
        <f t="shared" ca="1" si="23"/>
        <v>1314000</v>
      </c>
      <c r="E10" s="48">
        <f t="shared" ca="1" si="3"/>
        <v>2316836.5114982403</v>
      </c>
      <c r="F10" s="56">
        <f t="shared" ca="1" si="4"/>
        <v>1353420</v>
      </c>
      <c r="G10" s="48">
        <f t="shared" ref="G10:H10" ca="1" si="24">Q53+Q93+Q133+Q173+Q213+Q253+Q293+Q333+Q373+Q413+Q447</f>
        <v>0</v>
      </c>
      <c r="H10" s="47">
        <f t="shared" ca="1" si="24"/>
        <v>657000</v>
      </c>
      <c r="I10" s="48">
        <f t="shared" ca="1" si="6"/>
        <v>1158418.2557491201</v>
      </c>
      <c r="J10" s="56">
        <f t="shared" ca="1" si="7"/>
        <v>676710</v>
      </c>
      <c r="K10" s="48">
        <f t="shared" ref="K10:N10" ca="1" si="25">V53+V93+V133+V173+V213+V253+V293+V333+V373+V413+V447</f>
        <v>0</v>
      </c>
      <c r="L10" s="48">
        <f t="shared" ca="1" si="25"/>
        <v>1158418.2557491204</v>
      </c>
      <c r="M10" s="48">
        <f t="shared" ca="1" si="25"/>
        <v>1158418.2557491204</v>
      </c>
      <c r="N10" s="57">
        <f t="shared" ca="1" si="25"/>
        <v>3146440.2026131204</v>
      </c>
      <c r="O10" s="56">
        <f t="shared" ca="1" si="9"/>
        <v>676710</v>
      </c>
      <c r="P10" s="47">
        <f t="shared" ca="1" si="13"/>
        <v>-1</v>
      </c>
      <c r="Q10" s="54">
        <f t="shared" si="0"/>
        <v>6</v>
      </c>
      <c r="R10" s="58">
        <f t="shared" ca="1" si="1"/>
        <v>3146440.2026131204</v>
      </c>
      <c r="S10" s="47"/>
      <c r="T10" s="47"/>
      <c r="U10" s="48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ht="15.75" customHeight="1" x14ac:dyDescent="0.2">
      <c r="A11" s="47"/>
      <c r="B11" s="52">
        <v>7</v>
      </c>
      <c r="C11" s="48">
        <f t="shared" ref="C11:D11" ca="1" si="26">G54+G94+G134+G174+G214+G254+G294+G334+G374+G414+G448</f>
        <v>1809129.1148437499</v>
      </c>
      <c r="D11" s="47">
        <f t="shared" ca="1" si="26"/>
        <v>1314000</v>
      </c>
      <c r="E11" s="48">
        <f t="shared" ca="1" si="3"/>
        <v>2502183.4324180996</v>
      </c>
      <c r="F11" s="56">
        <f t="shared" ca="1" si="4"/>
        <v>1353420</v>
      </c>
      <c r="G11" s="48">
        <f t="shared" ref="G11:H11" ca="1" si="27">Q54+Q94+Q134+Q174+Q214+Q254+Q294+Q334+Q374+Q414+Q448</f>
        <v>0</v>
      </c>
      <c r="H11" s="47">
        <f t="shared" ca="1" si="27"/>
        <v>657000</v>
      </c>
      <c r="I11" s="48">
        <f t="shared" ca="1" si="6"/>
        <v>1251091.7162090498</v>
      </c>
      <c r="J11" s="56">
        <f t="shared" ca="1" si="7"/>
        <v>676710</v>
      </c>
      <c r="K11" s="48">
        <f t="shared" ref="K11:N11" ca="1" si="28">V54+V94+V134+V174+V214+V254+V294+V334+V374+V414+V448</f>
        <v>1809129.1148437499</v>
      </c>
      <c r="L11" s="48">
        <f t="shared" ca="1" si="28"/>
        <v>1251091.7162090496</v>
      </c>
      <c r="M11" s="48">
        <f t="shared" ca="1" si="28"/>
        <v>3060220.8310527997</v>
      </c>
      <c r="N11" s="57">
        <f t="shared" ca="1" si="28"/>
        <v>6206661.0336659197</v>
      </c>
      <c r="O11" s="56">
        <f t="shared" ca="1" si="9"/>
        <v>676710</v>
      </c>
      <c r="P11" s="47">
        <f t="shared" ca="1" si="13"/>
        <v>-1</v>
      </c>
      <c r="Q11" s="54">
        <f t="shared" si="0"/>
        <v>7</v>
      </c>
      <c r="R11" s="58">
        <f t="shared" ca="1" si="1"/>
        <v>6206661.0336659197</v>
      </c>
      <c r="S11" s="47"/>
      <c r="T11" s="47"/>
      <c r="U11" s="48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5.75" customHeight="1" x14ac:dyDescent="0.2">
      <c r="A12" s="47"/>
      <c r="B12" s="52">
        <v>8</v>
      </c>
      <c r="C12" s="48">
        <f t="shared" ref="C12:D12" ca="1" si="29">G55+G95+G135+G175+G215+G255+G295+G335+G375+G415+G449</f>
        <v>0</v>
      </c>
      <c r="D12" s="47">
        <f t="shared" ca="1" si="29"/>
        <v>1314000</v>
      </c>
      <c r="E12" s="48">
        <f t="shared" ca="1" si="3"/>
        <v>2702358.1070115473</v>
      </c>
      <c r="F12" s="56">
        <f t="shared" ca="1" si="4"/>
        <v>1353420</v>
      </c>
      <c r="G12" s="48">
        <f t="shared" ref="G12:H12" ca="1" si="30">Q55+Q95+Q135+Q175+Q215+Q255+Q295+Q335+Q375+Q415+Q449</f>
        <v>0</v>
      </c>
      <c r="H12" s="47">
        <f t="shared" ca="1" si="30"/>
        <v>657000</v>
      </c>
      <c r="I12" s="48">
        <f t="shared" ca="1" si="6"/>
        <v>1351179.0535057737</v>
      </c>
      <c r="J12" s="56">
        <f t="shared" ca="1" si="7"/>
        <v>676710</v>
      </c>
      <c r="K12" s="48">
        <f t="shared" ref="K12:N12" ca="1" si="31">V55+V95+V135+V175+V215+V255+V295+V335+V375+V415+V449</f>
        <v>0</v>
      </c>
      <c r="L12" s="48">
        <f t="shared" ca="1" si="31"/>
        <v>1351179.0535057739</v>
      </c>
      <c r="M12" s="48">
        <f t="shared" ca="1" si="31"/>
        <v>1351179.0535057739</v>
      </c>
      <c r="N12" s="57">
        <f t="shared" ca="1" si="31"/>
        <v>7557840.0871716933</v>
      </c>
      <c r="O12" s="56">
        <f t="shared" ca="1" si="9"/>
        <v>676710</v>
      </c>
      <c r="P12" s="47">
        <f t="shared" ca="1" si="13"/>
        <v>-1</v>
      </c>
      <c r="Q12" s="54">
        <f t="shared" si="0"/>
        <v>8</v>
      </c>
      <c r="R12" s="58">
        <f t="shared" ca="1" si="1"/>
        <v>7557840.0871716933</v>
      </c>
      <c r="S12" s="47"/>
      <c r="T12" s="47"/>
      <c r="U12" s="48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15.75" customHeight="1" x14ac:dyDescent="0.2">
      <c r="A13" s="47"/>
      <c r="B13" s="52">
        <v>9</v>
      </c>
      <c r="C13" s="48">
        <f t="shared" ref="C13:D13" ca="1" si="32">G56+G96+G136+G176+G216+G256+G296+G336+G376+G416+G450</f>
        <v>0</v>
      </c>
      <c r="D13" s="47">
        <f t="shared" ca="1" si="32"/>
        <v>1314000</v>
      </c>
      <c r="E13" s="48">
        <f t="shared" ca="1" si="3"/>
        <v>2918546.7555724708</v>
      </c>
      <c r="F13" s="56">
        <f t="shared" ca="1" si="4"/>
        <v>1353420</v>
      </c>
      <c r="G13" s="48">
        <f t="shared" ref="G13:H13" ca="1" si="33">Q56+Q96+Q136+Q176+Q216+Q256+Q296+Q336+Q376+Q416+Q450</f>
        <v>0</v>
      </c>
      <c r="H13" s="47">
        <f t="shared" ca="1" si="33"/>
        <v>657000</v>
      </c>
      <c r="I13" s="48">
        <f t="shared" ca="1" si="6"/>
        <v>1459273.3777862357</v>
      </c>
      <c r="J13" s="56">
        <f t="shared" ca="1" si="7"/>
        <v>676710</v>
      </c>
      <c r="K13" s="48">
        <f t="shared" ref="K13:N13" ca="1" si="34">V56+V96+V136+V176+V216+V256+V296+V336+V376+V416+V450</f>
        <v>0</v>
      </c>
      <c r="L13" s="48">
        <f t="shared" ca="1" si="34"/>
        <v>1459273.3777862354</v>
      </c>
      <c r="M13" s="48">
        <f t="shared" ca="1" si="34"/>
        <v>1459273.3777862354</v>
      </c>
      <c r="N13" s="57">
        <f t="shared" ca="1" si="34"/>
        <v>9017113.4649579283</v>
      </c>
      <c r="O13" s="56">
        <f t="shared" ca="1" si="9"/>
        <v>676710</v>
      </c>
      <c r="P13" s="47">
        <f t="shared" ca="1" si="13"/>
        <v>-1</v>
      </c>
      <c r="Q13" s="54">
        <f t="shared" si="0"/>
        <v>9</v>
      </c>
      <c r="R13" s="58">
        <f t="shared" ca="1" si="1"/>
        <v>9017113.4649579283</v>
      </c>
      <c r="S13" s="47"/>
      <c r="T13" s="47"/>
      <c r="U13" s="48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15.75" customHeight="1" x14ac:dyDescent="0.2">
      <c r="A14" s="47"/>
      <c r="B14" s="52">
        <v>10</v>
      </c>
      <c r="C14" s="48">
        <f t="shared" ref="C14:D14" ca="1" si="35">G57+G97+G137+G177+G217+G257+G297+G337+G377+G417+G451</f>
        <v>2094293.0915709962</v>
      </c>
      <c r="D14" s="47">
        <f t="shared" ca="1" si="35"/>
        <v>1314000</v>
      </c>
      <c r="E14" s="48">
        <f t="shared" ca="1" si="3"/>
        <v>3152030.4960182691</v>
      </c>
      <c r="F14" s="56">
        <f t="shared" ca="1" si="4"/>
        <v>1353420</v>
      </c>
      <c r="G14" s="48">
        <f t="shared" ref="G14:H14" ca="1" si="36">Q57+Q97+Q137+Q177+Q217+Q257+Q297+Q337+Q377+Q417+Q451</f>
        <v>0</v>
      </c>
      <c r="H14" s="47">
        <f t="shared" ca="1" si="36"/>
        <v>657000</v>
      </c>
      <c r="I14" s="48">
        <f t="shared" ca="1" si="6"/>
        <v>1576015.2480091343</v>
      </c>
      <c r="J14" s="56">
        <f t="shared" ca="1" si="7"/>
        <v>676710</v>
      </c>
      <c r="K14" s="48">
        <f t="shared" ref="K14:N14" ca="1" si="37">V57+V97+V137+V177+V217+V257+V297+V337+V377+V417+V451</f>
        <v>2094293.0915709962</v>
      </c>
      <c r="L14" s="48">
        <f t="shared" ca="1" si="37"/>
        <v>1576015.2480091345</v>
      </c>
      <c r="M14" s="48">
        <f t="shared" ca="1" si="37"/>
        <v>3670308.3395801308</v>
      </c>
      <c r="N14" s="57">
        <f t="shared" ca="1" si="37"/>
        <v>12687421.80453806</v>
      </c>
      <c r="O14" s="56">
        <f t="shared" ca="1" si="9"/>
        <v>676710</v>
      </c>
      <c r="P14" s="47">
        <f t="shared" ca="1" si="13"/>
        <v>-1</v>
      </c>
      <c r="Q14" s="54">
        <f t="shared" si="0"/>
        <v>10</v>
      </c>
      <c r="R14" s="58">
        <f t="shared" ca="1" si="1"/>
        <v>12687421.80453806</v>
      </c>
      <c r="S14" s="47"/>
      <c r="T14" s="47"/>
      <c r="U14" s="48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ht="15.75" customHeight="1" x14ac:dyDescent="0.2">
      <c r="A15" s="47"/>
      <c r="B15" s="52">
        <v>11</v>
      </c>
      <c r="C15" s="48">
        <f t="shared" ref="C15:D15" ca="1" si="38">G58+G98+G138+G178+G218+G258+G298+G338+G378+G418+G452</f>
        <v>0</v>
      </c>
      <c r="D15" s="47">
        <f t="shared" ca="1" si="38"/>
        <v>1314000</v>
      </c>
      <c r="E15" s="48">
        <f t="shared" ca="1" si="3"/>
        <v>3404192.9356997302</v>
      </c>
      <c r="F15" s="56">
        <f t="shared" ca="1" si="4"/>
        <v>1353420</v>
      </c>
      <c r="G15" s="48">
        <f t="shared" ref="G15:H15" ca="1" si="39">Q58+Q98+Q138+Q178+Q218+Q258+Q298+Q338+Q378+Q418+Q452</f>
        <v>9040365.1786147989</v>
      </c>
      <c r="H15" s="47">
        <f t="shared" ca="1" si="39"/>
        <v>657000</v>
      </c>
      <c r="I15" s="48">
        <f t="shared" ca="1" si="6"/>
        <v>1702096.4678498651</v>
      </c>
      <c r="J15" s="56">
        <f t="shared" ca="1" si="7"/>
        <v>676710</v>
      </c>
      <c r="K15" s="48">
        <f t="shared" ref="K15:N15" ca="1" si="40">V58+V98+V138+V178+V218+V258+V298+V338+V378+V418+V452</f>
        <v>-9040365.1786147989</v>
      </c>
      <c r="L15" s="48">
        <f t="shared" ca="1" si="40"/>
        <v>1702096.4678498651</v>
      </c>
      <c r="M15" s="48">
        <f t="shared" ca="1" si="40"/>
        <v>-7338268.7107649343</v>
      </c>
      <c r="N15" s="57">
        <f t="shared" ca="1" si="40"/>
        <v>5349153.0937731257</v>
      </c>
      <c r="O15" s="56">
        <f t="shared" ca="1" si="9"/>
        <v>676710</v>
      </c>
      <c r="P15" s="47">
        <f t="shared" ca="1" si="13"/>
        <v>-1</v>
      </c>
      <c r="Q15" s="54">
        <f t="shared" si="0"/>
        <v>11</v>
      </c>
      <c r="R15" s="58">
        <f t="shared" ca="1" si="1"/>
        <v>5349153.0937731257</v>
      </c>
      <c r="S15" s="47"/>
      <c r="T15" s="47"/>
      <c r="U15" s="48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ht="15.75" customHeight="1" x14ac:dyDescent="0.2">
      <c r="A16" s="47"/>
      <c r="B16" s="52">
        <v>12</v>
      </c>
      <c r="C16" s="48">
        <f t="shared" ref="C16:D16" ca="1" si="41">G59+G99+G139+G179+G219+G259+G299+G339+G379+G419+G453</f>
        <v>0</v>
      </c>
      <c r="D16" s="47">
        <f t="shared" ca="1" si="41"/>
        <v>1314000</v>
      </c>
      <c r="E16" s="48">
        <f t="shared" ca="1" si="3"/>
        <v>3676528.3705557087</v>
      </c>
      <c r="F16" s="56">
        <f t="shared" ca="1" si="4"/>
        <v>1353420</v>
      </c>
      <c r="G16" s="48">
        <f t="shared" ref="G16:H16" ca="1" si="42">Q59+Q99+Q139+Q179+Q219+Q259+Q299+Q339+Q379+Q419+Q453</f>
        <v>0</v>
      </c>
      <c r="H16" s="47">
        <f t="shared" ca="1" si="42"/>
        <v>657000</v>
      </c>
      <c r="I16" s="48">
        <f t="shared" ca="1" si="6"/>
        <v>1838264.1852778541</v>
      </c>
      <c r="J16" s="56">
        <f t="shared" ca="1" si="7"/>
        <v>676710</v>
      </c>
      <c r="K16" s="48">
        <f t="shared" ref="K16:N16" ca="1" si="43">V59+V99+V139+V179+V219+V259+V299+V339+V379+V419+V453</f>
        <v>0</v>
      </c>
      <c r="L16" s="48">
        <f t="shared" ca="1" si="43"/>
        <v>1838264.1852778546</v>
      </c>
      <c r="M16" s="48">
        <f t="shared" ca="1" si="43"/>
        <v>1838264.1852778546</v>
      </c>
      <c r="N16" s="57">
        <f t="shared" ca="1" si="43"/>
        <v>7187417.2790509798</v>
      </c>
      <c r="O16" s="56">
        <f t="shared" ca="1" si="9"/>
        <v>676710</v>
      </c>
      <c r="P16" s="47">
        <f t="shared" ca="1" si="13"/>
        <v>-1</v>
      </c>
      <c r="Q16" s="54">
        <f t="shared" si="0"/>
        <v>12</v>
      </c>
      <c r="R16" s="58">
        <f t="shared" ca="1" si="1"/>
        <v>7187417.2790509798</v>
      </c>
      <c r="S16" s="47"/>
      <c r="T16" s="47"/>
      <c r="U16" s="48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ht="15.75" customHeight="1" x14ac:dyDescent="0.2">
      <c r="A17" s="47"/>
      <c r="B17" s="52">
        <v>13</v>
      </c>
      <c r="C17" s="48">
        <f t="shared" ref="C17:D17" ca="1" si="44">G60+G100+G140+G180+G220+G260+G300+G340+G380+G420+G454</f>
        <v>2424406.0401298744</v>
      </c>
      <c r="D17" s="47">
        <f t="shared" ca="1" si="44"/>
        <v>1314000</v>
      </c>
      <c r="E17" s="48">
        <f t="shared" ca="1" si="3"/>
        <v>3970650.6402001656</v>
      </c>
      <c r="F17" s="56">
        <f t="shared" ca="1" si="4"/>
        <v>1353420</v>
      </c>
      <c r="G17" s="48">
        <f t="shared" ref="G17:H17" ca="1" si="45">Q60+Q100+Q140+Q180+Q220+Q260+Q300+Q340+Q380+Q420+Q454</f>
        <v>0</v>
      </c>
      <c r="H17" s="47">
        <f t="shared" ca="1" si="45"/>
        <v>657000</v>
      </c>
      <c r="I17" s="48">
        <f t="shared" ca="1" si="6"/>
        <v>1985325.3201000826</v>
      </c>
      <c r="J17" s="56">
        <f t="shared" ca="1" si="7"/>
        <v>676710</v>
      </c>
      <c r="K17" s="48">
        <f t="shared" ref="K17:N17" ca="1" si="46">V60+V100+V140+V180+V220+V260+V300+V340+V380+V420+V454</f>
        <v>2424406.0401298744</v>
      </c>
      <c r="L17" s="48">
        <f t="shared" ca="1" si="46"/>
        <v>1985325.320100083</v>
      </c>
      <c r="M17" s="48">
        <f t="shared" ca="1" si="46"/>
        <v>4409731.3602299578</v>
      </c>
      <c r="N17" s="57">
        <f t="shared" ca="1" si="46"/>
        <v>11597148.639280938</v>
      </c>
      <c r="O17" s="56">
        <f t="shared" ca="1" si="9"/>
        <v>676710</v>
      </c>
      <c r="P17" s="47">
        <f t="shared" ca="1" si="13"/>
        <v>-1</v>
      </c>
      <c r="Q17" s="54">
        <f t="shared" si="0"/>
        <v>13</v>
      </c>
      <c r="R17" s="58">
        <f t="shared" ca="1" si="1"/>
        <v>11597148.639280938</v>
      </c>
      <c r="S17" s="47"/>
      <c r="T17" s="47"/>
      <c r="U17" s="48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ht="15.75" customHeight="1" x14ac:dyDescent="0.2">
      <c r="A18" s="47"/>
      <c r="B18" s="52">
        <v>14</v>
      </c>
      <c r="C18" s="48">
        <f t="shared" ref="C18:D18" ca="1" si="47">G61+G101+G141+G181+G221+G261+G301+G341+G381+G421+G455</f>
        <v>0</v>
      </c>
      <c r="D18" s="47">
        <f t="shared" ca="1" si="47"/>
        <v>1314000</v>
      </c>
      <c r="E18" s="48">
        <f t="shared" ca="1" si="3"/>
        <v>4288302.6914161788</v>
      </c>
      <c r="F18" s="56">
        <f t="shared" ca="1" si="4"/>
        <v>1353420</v>
      </c>
      <c r="G18" s="48">
        <f t="shared" ref="G18:H18" ca="1" si="48">Q61+Q101+Q141+Q181+Q221+Q261+Q301+Q341+Q381+Q421+Q455</f>
        <v>0</v>
      </c>
      <c r="H18" s="47">
        <f t="shared" ca="1" si="48"/>
        <v>657000</v>
      </c>
      <c r="I18" s="48">
        <f t="shared" ca="1" si="6"/>
        <v>2144151.3457080894</v>
      </c>
      <c r="J18" s="56">
        <f t="shared" ca="1" si="7"/>
        <v>676710</v>
      </c>
      <c r="K18" s="48">
        <f t="shared" ref="K18:N18" ca="1" si="49">V61+V101+V141+V181+V221+V261+V301+V341+V381+V421+V455</f>
        <v>0</v>
      </c>
      <c r="L18" s="48">
        <f t="shared" ca="1" si="49"/>
        <v>2144151.3457080899</v>
      </c>
      <c r="M18" s="48">
        <f t="shared" ca="1" si="49"/>
        <v>2144151.3457080899</v>
      </c>
      <c r="N18" s="57">
        <f t="shared" ca="1" si="49"/>
        <v>13741299.984989027</v>
      </c>
      <c r="O18" s="56">
        <f t="shared" ca="1" si="9"/>
        <v>676710</v>
      </c>
      <c r="P18" s="47">
        <f t="shared" ca="1" si="13"/>
        <v>-1</v>
      </c>
      <c r="Q18" s="54">
        <f t="shared" si="0"/>
        <v>14</v>
      </c>
      <c r="R18" s="58">
        <f t="shared" ca="1" si="1"/>
        <v>13741299.984989027</v>
      </c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ht="15.75" customHeight="1" x14ac:dyDescent="0.2">
      <c r="A19" s="47"/>
      <c r="B19" s="52">
        <v>15</v>
      </c>
      <c r="C19" s="48">
        <f t="shared" ref="C19:D19" ca="1" si="50">G62+G102+G142+G182+G222+G262+G302+G342+G382+G422+G456</f>
        <v>0</v>
      </c>
      <c r="D19" s="47">
        <f t="shared" ca="1" si="50"/>
        <v>1314000</v>
      </c>
      <c r="E19" s="48">
        <f t="shared" ca="1" si="3"/>
        <v>4631366.9067294737</v>
      </c>
      <c r="F19" s="56">
        <f t="shared" ca="1" si="4"/>
        <v>1353420</v>
      </c>
      <c r="G19" s="48">
        <f t="shared" ref="G19:H19" ca="1" si="51">Q62+Q102+Q142+Q182+Q222+Q262+Q302+Q342+Q382+Q422+Q456</f>
        <v>0</v>
      </c>
      <c r="H19" s="47">
        <f t="shared" ca="1" si="51"/>
        <v>657000</v>
      </c>
      <c r="I19" s="48">
        <f t="shared" ca="1" si="6"/>
        <v>2315683.4533647369</v>
      </c>
      <c r="J19" s="56">
        <f t="shared" ca="1" si="7"/>
        <v>676710</v>
      </c>
      <c r="K19" s="48">
        <f t="shared" ref="K19:N19" ca="1" si="52">V62+V102+V142+V182+V222+V262+V302+V342+V382+V422+V456</f>
        <v>0</v>
      </c>
      <c r="L19" s="48">
        <f t="shared" ca="1" si="52"/>
        <v>2315683.4533647364</v>
      </c>
      <c r="M19" s="48">
        <f t="shared" ca="1" si="52"/>
        <v>2315683.4533647364</v>
      </c>
      <c r="N19" s="57">
        <f t="shared" ca="1" si="52"/>
        <v>16056983.438353762</v>
      </c>
      <c r="O19" s="56">
        <f t="shared" ca="1" si="9"/>
        <v>676710</v>
      </c>
      <c r="P19" s="47">
        <f t="shared" ca="1" si="13"/>
        <v>-1</v>
      </c>
      <c r="Q19" s="54">
        <f t="shared" si="0"/>
        <v>15</v>
      </c>
      <c r="R19" s="58">
        <f t="shared" ca="1" si="1"/>
        <v>16056983.438353762</v>
      </c>
      <c r="S19" s="47"/>
      <c r="T19" s="47"/>
      <c r="U19" s="48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ht="15.75" customHeight="1" x14ac:dyDescent="0.2">
      <c r="A20" s="47"/>
      <c r="B20" s="52">
        <v>16</v>
      </c>
      <c r="C20" s="48">
        <f t="shared" ref="C20:D20" ca="1" si="53">G63+G103+G143+G183+G223+G263+G303+G343+G383+G423+G457</f>
        <v>2806553.0422053458</v>
      </c>
      <c r="D20" s="47">
        <f t="shared" ca="1" si="53"/>
        <v>1314000</v>
      </c>
      <c r="E20" s="48">
        <f t="shared" ca="1" si="3"/>
        <v>5001876.2592678312</v>
      </c>
      <c r="F20" s="56">
        <f t="shared" ca="1" si="4"/>
        <v>1353420</v>
      </c>
      <c r="G20" s="48">
        <f t="shared" ref="G20:H20" ca="1" si="54">Q63+Q103+Q143+Q183+Q223+Q263+Q303+Q343+Q383+Q423+Q457</f>
        <v>0</v>
      </c>
      <c r="H20" s="47">
        <f t="shared" ca="1" si="54"/>
        <v>657000</v>
      </c>
      <c r="I20" s="48">
        <f t="shared" ca="1" si="6"/>
        <v>2500938.1296339156</v>
      </c>
      <c r="J20" s="56">
        <f t="shared" ca="1" si="7"/>
        <v>676710</v>
      </c>
      <c r="K20" s="48">
        <f t="shared" ref="K20:N20" ca="1" si="55">V63+V103+V143+V183+V223+V263+V303+V343+V383+V423+V457</f>
        <v>2806553.0422053458</v>
      </c>
      <c r="L20" s="48">
        <f t="shared" ca="1" si="55"/>
        <v>2500938.1296339161</v>
      </c>
      <c r="M20" s="48">
        <f t="shared" ca="1" si="55"/>
        <v>5307491.1718392614</v>
      </c>
      <c r="N20" s="57">
        <f t="shared" ca="1" si="55"/>
        <v>21364474.610193022</v>
      </c>
      <c r="O20" s="56">
        <f t="shared" ca="1" si="9"/>
        <v>676710</v>
      </c>
      <c r="P20" s="47">
        <f t="shared" ca="1" si="13"/>
        <v>-1</v>
      </c>
      <c r="Q20" s="54">
        <f t="shared" si="0"/>
        <v>16</v>
      </c>
      <c r="R20" s="58">
        <f t="shared" ca="1" si="1"/>
        <v>21364474.610193022</v>
      </c>
      <c r="S20" s="47"/>
      <c r="T20" s="47"/>
      <c r="U20" s="48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5.75" customHeight="1" x14ac:dyDescent="0.2">
      <c r="A21" s="47"/>
      <c r="B21" s="52">
        <v>17</v>
      </c>
      <c r="C21" s="48">
        <f t="shared" ref="C21:D21" ca="1" si="56">G64+G104+G144+G184+G224+G264+G304+G344+G384+G424+G458</f>
        <v>0</v>
      </c>
      <c r="D21" s="47">
        <f t="shared" ca="1" si="56"/>
        <v>1314000</v>
      </c>
      <c r="E21" s="48">
        <f t="shared" ca="1" si="3"/>
        <v>5402026.3600092586</v>
      </c>
      <c r="F21" s="56">
        <f t="shared" ca="1" si="4"/>
        <v>1353420</v>
      </c>
      <c r="G21" s="48">
        <f t="shared" ref="G21:H21" ca="1" si="57">Q64+Q104+Q144+Q184+Q224+Q264+Q304+Q344+Q384+Q424+Q458</f>
        <v>0</v>
      </c>
      <c r="H21" s="47">
        <f t="shared" ca="1" si="57"/>
        <v>657000</v>
      </c>
      <c r="I21" s="48">
        <f t="shared" ca="1" si="6"/>
        <v>2701013.1800046293</v>
      </c>
      <c r="J21" s="56">
        <f t="shared" ca="1" si="7"/>
        <v>676710</v>
      </c>
      <c r="K21" s="48">
        <f t="shared" ref="K21:N21" ca="1" si="58">V64+V104+V144+V184+V224+V264+V304+V344+V384+V424+V458</f>
        <v>0</v>
      </c>
      <c r="L21" s="48">
        <f t="shared" ca="1" si="58"/>
        <v>2701013.1800046293</v>
      </c>
      <c r="M21" s="48">
        <f t="shared" ca="1" si="58"/>
        <v>2701013.1800046293</v>
      </c>
      <c r="N21" s="57">
        <f t="shared" ca="1" si="58"/>
        <v>24065487.790197656</v>
      </c>
      <c r="O21" s="56">
        <f t="shared" ca="1" si="9"/>
        <v>676710</v>
      </c>
      <c r="P21" s="47">
        <f t="shared" ca="1" si="13"/>
        <v>-1</v>
      </c>
      <c r="Q21" s="54">
        <f t="shared" si="0"/>
        <v>17</v>
      </c>
      <c r="R21" s="58">
        <f t="shared" ca="1" si="1"/>
        <v>24065487.790197656</v>
      </c>
      <c r="S21" s="47"/>
      <c r="T21" s="47"/>
      <c r="U21" s="48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ht="15.75" customHeight="1" x14ac:dyDescent="0.2">
      <c r="A22" s="47"/>
      <c r="B22" s="52">
        <v>18</v>
      </c>
      <c r="C22" s="48">
        <f t="shared" ref="C22:D22" ca="1" si="59">G65+G105+G145+G185+G225+G265+G305+G345+G385+G425+G459</f>
        <v>0</v>
      </c>
      <c r="D22" s="47">
        <f t="shared" ca="1" si="59"/>
        <v>1314000</v>
      </c>
      <c r="E22" s="48">
        <f t="shared" ca="1" si="3"/>
        <v>5834188.4688099995</v>
      </c>
      <c r="F22" s="56">
        <f t="shared" ca="1" si="4"/>
        <v>1353420</v>
      </c>
      <c r="G22" s="48">
        <f t="shared" ref="G22:H22" ca="1" si="60">Q65+Q105+Q145+Q185+Q225+Q265+Q305+Q345+Q385+Q425+Q459</f>
        <v>0</v>
      </c>
      <c r="H22" s="47">
        <f t="shared" ca="1" si="60"/>
        <v>657000</v>
      </c>
      <c r="I22" s="48">
        <f t="shared" ca="1" si="6"/>
        <v>2917094.2344049998</v>
      </c>
      <c r="J22" s="56">
        <f t="shared" ca="1" si="7"/>
        <v>676710</v>
      </c>
      <c r="K22" s="48">
        <f t="shared" ref="K22:N22" ca="1" si="61">V65+V105+V145+V185+V225+V265+V305+V345+V385+V425+V459</f>
        <v>0</v>
      </c>
      <c r="L22" s="48">
        <f t="shared" ca="1" si="61"/>
        <v>2917094.2344049998</v>
      </c>
      <c r="M22" s="48">
        <f t="shared" ca="1" si="61"/>
        <v>2917094.2344049998</v>
      </c>
      <c r="N22" s="57">
        <f t="shared" ca="1" si="61"/>
        <v>26982582.024602655</v>
      </c>
      <c r="O22" s="56">
        <f t="shared" ca="1" si="9"/>
        <v>676710</v>
      </c>
      <c r="P22" s="47">
        <f t="shared" ca="1" si="13"/>
        <v>-1</v>
      </c>
      <c r="Q22" s="54">
        <f t="shared" si="0"/>
        <v>18</v>
      </c>
      <c r="R22" s="58">
        <f t="shared" ca="1" si="1"/>
        <v>26982582.024602655</v>
      </c>
      <c r="S22" s="47"/>
      <c r="T22" s="47"/>
      <c r="U22" s="48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ht="15.75" customHeight="1" x14ac:dyDescent="0.2">
      <c r="A23" s="47"/>
      <c r="B23" s="52">
        <v>19</v>
      </c>
      <c r="C23" s="48">
        <f t="shared" ref="C23:D23" ca="1" si="62">G66+G106+G146+G186+G226+G266+G306+G346+G386+G426+G460</f>
        <v>3248935.9654829632</v>
      </c>
      <c r="D23" s="47">
        <f t="shared" ca="1" si="62"/>
        <v>1314000</v>
      </c>
      <c r="E23" s="48">
        <f t="shared" ca="1" si="3"/>
        <v>6300923.5463148002</v>
      </c>
      <c r="F23" s="56">
        <f t="shared" ca="1" si="4"/>
        <v>1353420</v>
      </c>
      <c r="G23" s="48">
        <f t="shared" ref="G23:H23" ca="1" si="63">Q66+Q106+Q146+Q186+Q226+Q266+Q306+Q346+Q386+Q426+Q460</f>
        <v>0</v>
      </c>
      <c r="H23" s="47">
        <f t="shared" ca="1" si="63"/>
        <v>657000</v>
      </c>
      <c r="I23" s="48">
        <f t="shared" ca="1" si="6"/>
        <v>3150461.7731574001</v>
      </c>
      <c r="J23" s="56">
        <f t="shared" ca="1" si="7"/>
        <v>676710</v>
      </c>
      <c r="K23" s="48">
        <f t="shared" ref="K23:N23" ca="1" si="64">V66+V106+V146+V186+V226+V266+V306+V346+V386+V426+V460</f>
        <v>3248935.9654829632</v>
      </c>
      <c r="L23" s="48">
        <f t="shared" ca="1" si="64"/>
        <v>3150461.7731574001</v>
      </c>
      <c r="M23" s="48">
        <f t="shared" ca="1" si="64"/>
        <v>6399397.7386403633</v>
      </c>
      <c r="N23" s="57">
        <f t="shared" ca="1" si="64"/>
        <v>33381979.76324302</v>
      </c>
      <c r="O23" s="56">
        <f t="shared" ca="1" si="9"/>
        <v>676710</v>
      </c>
      <c r="P23" s="47">
        <f t="shared" ca="1" si="13"/>
        <v>-1</v>
      </c>
      <c r="Q23" s="54">
        <f t="shared" si="0"/>
        <v>19</v>
      </c>
      <c r="R23" s="58">
        <f t="shared" ca="1" si="1"/>
        <v>33381979.76324302</v>
      </c>
      <c r="S23" s="47"/>
      <c r="T23" s="47"/>
      <c r="U23" s="48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ht="15.75" customHeight="1" x14ac:dyDescent="0.2">
      <c r="A24" s="47"/>
      <c r="B24" s="52">
        <v>20</v>
      </c>
      <c r="C24" s="48">
        <f t="shared" ref="C24:D24" ca="1" si="65">G67+G107+G147+G187+G227+G267+G307+G347+G387+G427+G461</f>
        <v>0</v>
      </c>
      <c r="D24" s="47">
        <f t="shared" ca="1" si="65"/>
        <v>1314000</v>
      </c>
      <c r="E24" s="48">
        <f t="shared" ca="1" si="3"/>
        <v>6804997.430019984</v>
      </c>
      <c r="F24" s="56">
        <f t="shared" ca="1" si="4"/>
        <v>1353420</v>
      </c>
      <c r="G24" s="48">
        <f t="shared" ref="G24:H24" ca="1" si="66">Q67+Q107+Q147+Q187+Q227+Q267+Q307+Q347+Q387+Q427+Q461</f>
        <v>0</v>
      </c>
      <c r="H24" s="47">
        <f t="shared" ca="1" si="66"/>
        <v>657000</v>
      </c>
      <c r="I24" s="48">
        <f t="shared" ca="1" si="6"/>
        <v>3402498.715009992</v>
      </c>
      <c r="J24" s="56">
        <f t="shared" ca="1" si="7"/>
        <v>676710</v>
      </c>
      <c r="K24" s="48">
        <f t="shared" ref="K24:N24" ca="1" si="67">V67+V107+V147+V187+V227+V267+V307+V347+V387+V427+V461</f>
        <v>0</v>
      </c>
      <c r="L24" s="48">
        <f t="shared" ca="1" si="67"/>
        <v>3402498.7150099915</v>
      </c>
      <c r="M24" s="48">
        <f t="shared" ca="1" si="67"/>
        <v>3402498.7150099915</v>
      </c>
      <c r="N24" s="57">
        <f t="shared" ca="1" si="67"/>
        <v>36784478.478253014</v>
      </c>
      <c r="O24" s="56">
        <f t="shared" ca="1" si="9"/>
        <v>676710</v>
      </c>
      <c r="P24" s="47">
        <f t="shared" ca="1" si="13"/>
        <v>-1</v>
      </c>
      <c r="Q24" s="54">
        <f t="shared" si="0"/>
        <v>20</v>
      </c>
      <c r="R24" s="58">
        <f t="shared" ca="1" si="1"/>
        <v>36784478.478253014</v>
      </c>
      <c r="S24" s="47"/>
      <c r="T24" s="47"/>
      <c r="U24" s="48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5.75" customHeight="1" x14ac:dyDescent="0.2">
      <c r="A25" s="47"/>
      <c r="B25" s="52">
        <v>21</v>
      </c>
      <c r="C25" s="48">
        <f t="shared" ref="C25:D25" ca="1" si="68">G68+G108+G148+G188+G228+G268+G308+G348+G388+G428+G462</f>
        <v>0</v>
      </c>
      <c r="D25" s="47">
        <f t="shared" ca="1" si="68"/>
        <v>1314000</v>
      </c>
      <c r="E25" s="48">
        <f t="shared" ca="1" si="3"/>
        <v>7349397.2244215822</v>
      </c>
      <c r="F25" s="56">
        <f t="shared" ca="1" si="4"/>
        <v>1353420</v>
      </c>
      <c r="G25" s="48">
        <f t="shared" ref="G25:H25" ca="1" si="69">Q68+Q108+Q148+Q188+Q228+Q268+Q308+Q348+Q388+Q428+Q462</f>
        <v>14725802.263551529</v>
      </c>
      <c r="H25" s="47">
        <f t="shared" ca="1" si="69"/>
        <v>657000</v>
      </c>
      <c r="I25" s="48">
        <f t="shared" ca="1" si="6"/>
        <v>3674698.6122107911</v>
      </c>
      <c r="J25" s="56">
        <f t="shared" ca="1" si="7"/>
        <v>676710</v>
      </c>
      <c r="K25" s="48">
        <f t="shared" ref="K25:N25" ca="1" si="70">V68+V108+V148+V188+V228+V268+V308+V348+V388+V428+V462</f>
        <v>-14725802.263551529</v>
      </c>
      <c r="L25" s="48">
        <f t="shared" ca="1" si="70"/>
        <v>3674698.6122107906</v>
      </c>
      <c r="M25" s="48">
        <f t="shared" ca="1" si="70"/>
        <v>-11051103.65134074</v>
      </c>
      <c r="N25" s="57">
        <f t="shared" ca="1" si="70"/>
        <v>25733374.826912276</v>
      </c>
      <c r="O25" s="56">
        <f t="shared" ca="1" si="9"/>
        <v>676710</v>
      </c>
      <c r="P25" s="47">
        <f t="shared" ca="1" si="13"/>
        <v>-1</v>
      </c>
      <c r="Q25" s="54">
        <f t="shared" si="0"/>
        <v>21</v>
      </c>
      <c r="R25" s="58">
        <f t="shared" ca="1" si="1"/>
        <v>25733374.826912276</v>
      </c>
      <c r="S25" s="47"/>
      <c r="T25" s="47"/>
      <c r="U25" s="48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ht="15.75" customHeight="1" x14ac:dyDescent="0.2">
      <c r="A26" s="47"/>
      <c r="B26" s="52">
        <v>22</v>
      </c>
      <c r="C26" s="48">
        <f t="shared" ref="C26:D26" ca="1" si="71">G69+G109+G149+G189+G229+G269+G309+G349+G389+G429+G463</f>
        <v>3761049.4970422154</v>
      </c>
      <c r="D26" s="47">
        <f t="shared" ca="1" si="71"/>
        <v>1314000</v>
      </c>
      <c r="E26" s="48">
        <f t="shared" ca="1" si="3"/>
        <v>7937349.0023753103</v>
      </c>
      <c r="F26" s="56">
        <f t="shared" ca="1" si="4"/>
        <v>1353420</v>
      </c>
      <c r="G26" s="48">
        <f t="shared" ref="G26:H26" ca="1" si="72">Q69+Q109+Q149+Q189+Q229+Q269+Q309+Q349+Q389+Q429+Q463</f>
        <v>0</v>
      </c>
      <c r="H26" s="47">
        <f t="shared" ca="1" si="72"/>
        <v>657000</v>
      </c>
      <c r="I26" s="48">
        <f t="shared" ca="1" si="6"/>
        <v>3968674.5011876547</v>
      </c>
      <c r="J26" s="56">
        <f t="shared" ca="1" si="7"/>
        <v>676710</v>
      </c>
      <c r="K26" s="48">
        <f t="shared" ref="K26:N26" ca="1" si="73">V69+V109+V149+V189+V229+V269+V309+V349+V389+V429+V463</f>
        <v>3761049.4970422154</v>
      </c>
      <c r="L26" s="48">
        <f t="shared" ca="1" si="73"/>
        <v>3968674.5011876551</v>
      </c>
      <c r="M26" s="48">
        <f t="shared" ca="1" si="73"/>
        <v>7729723.9982298706</v>
      </c>
      <c r="N26" s="57">
        <f t="shared" ca="1" si="73"/>
        <v>33463098.825142145</v>
      </c>
      <c r="O26" s="56">
        <f t="shared" ca="1" si="9"/>
        <v>676710</v>
      </c>
      <c r="P26" s="47">
        <f t="shared" ca="1" si="13"/>
        <v>-1</v>
      </c>
      <c r="Q26" s="54">
        <f t="shared" si="0"/>
        <v>22</v>
      </c>
      <c r="R26" s="58">
        <f t="shared" ca="1" si="1"/>
        <v>33463098.825142145</v>
      </c>
      <c r="S26" s="47"/>
      <c r="T26" s="47"/>
      <c r="U26" s="48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ht="15.75" customHeight="1" x14ac:dyDescent="0.2">
      <c r="A27" s="47"/>
      <c r="B27" s="52">
        <v>23</v>
      </c>
      <c r="C27" s="48">
        <f t="shared" ref="C27:D27" ca="1" si="74">G70+G110+G150+G190+G230+G270+G310+G350+G390+G430+G464</f>
        <v>0</v>
      </c>
      <c r="D27" s="47">
        <f t="shared" ca="1" si="74"/>
        <v>1314000</v>
      </c>
      <c r="E27" s="48">
        <f t="shared" ca="1" si="3"/>
        <v>8572336.9225653354</v>
      </c>
      <c r="F27" s="56">
        <f t="shared" ca="1" si="4"/>
        <v>1353420</v>
      </c>
      <c r="G27" s="48">
        <f t="shared" ref="G27:H27" ca="1" si="75">Q70+Q110+Q150+Q190+Q230+Q270+Q310+Q350+Q390+Q430+Q464</f>
        <v>0</v>
      </c>
      <c r="H27" s="47">
        <f t="shared" ca="1" si="75"/>
        <v>657000</v>
      </c>
      <c r="I27" s="48">
        <f t="shared" ca="1" si="6"/>
        <v>4286168.4612826668</v>
      </c>
      <c r="J27" s="56">
        <f t="shared" ca="1" si="7"/>
        <v>676710</v>
      </c>
      <c r="K27" s="48">
        <f t="shared" ref="K27:N27" ca="1" si="76">V70+V110+V150+V190+V230+V270+V310+V350+V390+V430+V464</f>
        <v>0</v>
      </c>
      <c r="L27" s="48">
        <f t="shared" ca="1" si="76"/>
        <v>4286168.4612826686</v>
      </c>
      <c r="M27" s="48">
        <f t="shared" ca="1" si="76"/>
        <v>4286168.4612826686</v>
      </c>
      <c r="N27" s="57">
        <f t="shared" ca="1" si="76"/>
        <v>37749267.286424816</v>
      </c>
      <c r="O27" s="56">
        <f t="shared" ca="1" si="9"/>
        <v>676710</v>
      </c>
      <c r="P27" s="47">
        <f t="shared" ca="1" si="13"/>
        <v>-1</v>
      </c>
      <c r="Q27" s="54">
        <f t="shared" si="0"/>
        <v>23</v>
      </c>
      <c r="R27" s="58">
        <f t="shared" ca="1" si="1"/>
        <v>37749267.286424816</v>
      </c>
      <c r="S27" s="47"/>
      <c r="T27" s="47"/>
      <c r="U27" s="48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ht="15.75" customHeight="1" x14ac:dyDescent="0.2">
      <c r="A28" s="47"/>
      <c r="B28" s="52">
        <v>24</v>
      </c>
      <c r="C28" s="48">
        <f t="shared" ref="C28:D28" ca="1" si="77">G71+G111+G151+G191+G231+G271+G311+G351+G391+G431+G465</f>
        <v>0</v>
      </c>
      <c r="D28" s="47">
        <f t="shared" ca="1" si="77"/>
        <v>1314000</v>
      </c>
      <c r="E28" s="48">
        <f t="shared" ca="1" si="3"/>
        <v>9258123.8763705604</v>
      </c>
      <c r="F28" s="56">
        <f t="shared" ca="1" si="4"/>
        <v>1353420</v>
      </c>
      <c r="G28" s="48">
        <f t="shared" ref="G28:H28" ca="1" si="78">Q71+Q111+Q151+Q191+Q231+Q271+Q311+Q351+Q391+Q431+Q465</f>
        <v>0</v>
      </c>
      <c r="H28" s="47">
        <f t="shared" ca="1" si="78"/>
        <v>657000</v>
      </c>
      <c r="I28" s="48">
        <f t="shared" ca="1" si="6"/>
        <v>4629061.9381852802</v>
      </c>
      <c r="J28" s="56">
        <f t="shared" ca="1" si="7"/>
        <v>676710</v>
      </c>
      <c r="K28" s="48">
        <f t="shared" ref="K28:N28" ca="1" si="79">V71+V111+V151+V191+V231+V271+V311+V351+V391+V431+V465</f>
        <v>0</v>
      </c>
      <c r="L28" s="48">
        <f t="shared" ca="1" si="79"/>
        <v>4629061.9381852802</v>
      </c>
      <c r="M28" s="48">
        <f t="shared" ca="1" si="79"/>
        <v>4629061.9381852802</v>
      </c>
      <c r="N28" s="57">
        <f t="shared" ca="1" si="79"/>
        <v>42378329.224610098</v>
      </c>
      <c r="O28" s="56">
        <f t="shared" ca="1" si="9"/>
        <v>676710</v>
      </c>
      <c r="P28" s="47">
        <f t="shared" ca="1" si="13"/>
        <v>-1</v>
      </c>
      <c r="Q28" s="54">
        <f t="shared" si="0"/>
        <v>24</v>
      </c>
      <c r="R28" s="58">
        <f t="shared" ca="1" si="1"/>
        <v>42378329.224610098</v>
      </c>
      <c r="S28" s="47"/>
      <c r="T28" s="47"/>
      <c r="U28" s="48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ht="15.75" customHeight="1" x14ac:dyDescent="0.2">
      <c r="A29" s="47"/>
      <c r="B29" s="52">
        <v>25</v>
      </c>
      <c r="C29" s="48">
        <f t="shared" ref="C29:D29" ca="1" si="80">G72+G112+G152+G192+G232+G272+G312+G352+G392+G432+G466</f>
        <v>4353884.9240134945</v>
      </c>
      <c r="D29" s="47">
        <f t="shared" ca="1" si="80"/>
        <v>1314000</v>
      </c>
      <c r="E29" s="48">
        <f t="shared" ca="1" si="3"/>
        <v>9998773.7864802051</v>
      </c>
      <c r="F29" s="56">
        <f t="shared" ca="1" si="4"/>
        <v>1353420</v>
      </c>
      <c r="G29" s="48">
        <f t="shared" ref="G29:H29" ca="1" si="81">Q72+Q112+Q152+Q192+Q232+Q272+Q312+Q352+Q392+Q432+Q466</f>
        <v>0</v>
      </c>
      <c r="H29" s="47">
        <f t="shared" ca="1" si="81"/>
        <v>657000</v>
      </c>
      <c r="I29" s="48">
        <f t="shared" ca="1" si="6"/>
        <v>4999386.8932401026</v>
      </c>
      <c r="J29" s="56">
        <f t="shared" ca="1" si="7"/>
        <v>676710</v>
      </c>
      <c r="K29" s="48">
        <f t="shared" ref="K29:N29" ca="1" si="82">V72+V112+V152+V192+V232+V272+V312+V352+V392+V432+V466</f>
        <v>4353884.9240134945</v>
      </c>
      <c r="L29" s="48">
        <f t="shared" ca="1" si="82"/>
        <v>4999386.8932401035</v>
      </c>
      <c r="M29" s="48">
        <f t="shared" ca="1" si="82"/>
        <v>9353271.8172535971</v>
      </c>
      <c r="N29" s="57">
        <f t="shared" ca="1" si="82"/>
        <v>51731601.041863695</v>
      </c>
      <c r="O29" s="56">
        <f t="shared" ca="1" si="9"/>
        <v>676710</v>
      </c>
      <c r="P29" s="47">
        <f t="shared" ca="1" si="13"/>
        <v>-1</v>
      </c>
      <c r="Q29" s="54">
        <f t="shared" si="0"/>
        <v>25</v>
      </c>
      <c r="R29" s="58">
        <f t="shared" ca="1" si="1"/>
        <v>51731601.041863695</v>
      </c>
      <c r="S29" s="47"/>
      <c r="T29" s="47"/>
      <c r="U29" s="48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ht="15.75" customHeight="1" x14ac:dyDescent="0.2">
      <c r="A30" s="47"/>
      <c r="B30" s="52">
        <v>26</v>
      </c>
      <c r="C30" s="48">
        <f t="shared" ref="C30:D30" ca="1" si="83">G73+G113+G153+G193+G233+G273+G313+G353+G393+G433+G467</f>
        <v>0</v>
      </c>
      <c r="D30" s="47">
        <f t="shared" ca="1" si="83"/>
        <v>1314000</v>
      </c>
      <c r="E30" s="48">
        <f t="shared" ca="1" si="3"/>
        <v>10798675.68939862</v>
      </c>
      <c r="F30" s="56">
        <f t="shared" ca="1" si="4"/>
        <v>1353420</v>
      </c>
      <c r="G30" s="48">
        <f t="shared" ref="G30:H30" ca="1" si="84">Q73+Q113+Q153+Q193+Q233+Q273+Q313+Q353+Q393+Q433+Q467</f>
        <v>0</v>
      </c>
      <c r="H30" s="47">
        <f t="shared" ca="1" si="84"/>
        <v>657000</v>
      </c>
      <c r="I30" s="48">
        <f t="shared" ca="1" si="6"/>
        <v>5399337.8446993101</v>
      </c>
      <c r="J30" s="56">
        <f t="shared" ca="1" si="7"/>
        <v>676710</v>
      </c>
      <c r="K30" s="48">
        <f t="shared" ref="K30:N30" ca="1" si="85">V73+V113+V153+V193+V233+V273+V313+V353+V393+V433+V467</f>
        <v>0</v>
      </c>
      <c r="L30" s="48">
        <f t="shared" ca="1" si="85"/>
        <v>5399337.8446993111</v>
      </c>
      <c r="M30" s="48">
        <f t="shared" ca="1" si="85"/>
        <v>5399337.8446993111</v>
      </c>
      <c r="N30" s="57">
        <f t="shared" ca="1" si="85"/>
        <v>57130938.886563011</v>
      </c>
      <c r="O30" s="56">
        <f t="shared" ca="1" si="9"/>
        <v>676710</v>
      </c>
      <c r="P30" s="47">
        <f t="shared" ca="1" si="13"/>
        <v>-1</v>
      </c>
      <c r="Q30" s="54">
        <f t="shared" si="0"/>
        <v>26</v>
      </c>
      <c r="R30" s="58">
        <f t="shared" ca="1" si="1"/>
        <v>57130938.886563011</v>
      </c>
      <c r="S30" s="47"/>
      <c r="T30" s="47"/>
      <c r="U30" s="48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ht="15.75" customHeight="1" x14ac:dyDescent="0.2">
      <c r="A31" s="47"/>
      <c r="B31" s="52">
        <v>27</v>
      </c>
      <c r="C31" s="48">
        <f t="shared" ref="C31:D31" ca="1" si="86">G74+G114+G154+G194+G234+G274+G314+G354+G394+G434+G468</f>
        <v>0</v>
      </c>
      <c r="D31" s="47">
        <f t="shared" ca="1" si="86"/>
        <v>1314000</v>
      </c>
      <c r="E31" s="48">
        <f t="shared" ca="1" si="3"/>
        <v>11662569.744550511</v>
      </c>
      <c r="F31" s="56">
        <f t="shared" ca="1" si="4"/>
        <v>1353420</v>
      </c>
      <c r="G31" s="48">
        <f t="shared" ref="G31:H31" ca="1" si="87">Q74+Q114+Q154+Q194+Q234+Q274+Q314+Q354+Q394+Q434+Q468</f>
        <v>0</v>
      </c>
      <c r="H31" s="47">
        <f t="shared" ca="1" si="87"/>
        <v>657000</v>
      </c>
      <c r="I31" s="48">
        <f t="shared" ca="1" si="6"/>
        <v>5831284.8722752556</v>
      </c>
      <c r="J31" s="56">
        <f t="shared" ca="1" si="7"/>
        <v>676710</v>
      </c>
      <c r="K31" s="48">
        <f t="shared" ref="K31:N31" ca="1" si="88">V74+V114+V154+V194+V234+V274+V314+V354+V394+V434+V468</f>
        <v>0</v>
      </c>
      <c r="L31" s="48">
        <f t="shared" ca="1" si="88"/>
        <v>5831284.8722752556</v>
      </c>
      <c r="M31" s="48">
        <f t="shared" ca="1" si="88"/>
        <v>5831284.8722752556</v>
      </c>
      <c r="N31" s="57">
        <f t="shared" ca="1" si="88"/>
        <v>62962223.758838266</v>
      </c>
      <c r="O31" s="56">
        <f t="shared" ca="1" si="9"/>
        <v>676710</v>
      </c>
      <c r="P31" s="47">
        <f t="shared" ca="1" si="13"/>
        <v>-1</v>
      </c>
      <c r="Q31" s="54">
        <f t="shared" si="0"/>
        <v>27</v>
      </c>
      <c r="R31" s="58">
        <f t="shared" ca="1" si="1"/>
        <v>62962223.758838266</v>
      </c>
      <c r="S31" s="47"/>
      <c r="T31" s="47"/>
      <c r="U31" s="48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ht="15.75" customHeight="1" x14ac:dyDescent="0.2">
      <c r="A32" s="47"/>
      <c r="B32" s="52">
        <v>28</v>
      </c>
      <c r="C32" s="48">
        <f t="shared" ref="C32:D32" ca="1" si="89">G75+G115+G155+G195+G235+G275+G315+G355+G395+G435+G469</f>
        <v>5040166.0351611227</v>
      </c>
      <c r="D32" s="47">
        <f t="shared" ca="1" si="89"/>
        <v>1314000</v>
      </c>
      <c r="E32" s="48">
        <f t="shared" ca="1" si="3"/>
        <v>12595575.324114554</v>
      </c>
      <c r="F32" s="56">
        <f t="shared" ca="1" si="4"/>
        <v>1353420</v>
      </c>
      <c r="G32" s="48">
        <f t="shared" ref="G32:H32" ca="1" si="90">Q75+Q115+Q155+Q195+Q235+Q275+Q315+Q355+Q395+Q435+Q469</f>
        <v>0</v>
      </c>
      <c r="H32" s="47">
        <f t="shared" ca="1" si="90"/>
        <v>657000</v>
      </c>
      <c r="I32" s="48">
        <f t="shared" ca="1" si="6"/>
        <v>6297787.6620572759</v>
      </c>
      <c r="J32" s="56">
        <f t="shared" ca="1" si="7"/>
        <v>676710</v>
      </c>
      <c r="K32" s="48">
        <f t="shared" ref="K32:N32" ca="1" si="91">V75+V115+V155+V195+V235+V275+V315+V355+V395+V435+V469</f>
        <v>5040166.0351611227</v>
      </c>
      <c r="L32" s="48">
        <f t="shared" ca="1" si="91"/>
        <v>6297787.6620572768</v>
      </c>
      <c r="M32" s="48">
        <f t="shared" ca="1" si="91"/>
        <v>11337953.697218399</v>
      </c>
      <c r="N32" s="57">
        <f t="shared" ca="1" si="91"/>
        <v>74300177.456056654</v>
      </c>
      <c r="O32" s="56">
        <f t="shared" ca="1" si="9"/>
        <v>676710</v>
      </c>
      <c r="P32" s="47">
        <f t="shared" ca="1" si="13"/>
        <v>-1</v>
      </c>
      <c r="Q32" s="54">
        <f t="shared" si="0"/>
        <v>28</v>
      </c>
      <c r="R32" s="58">
        <f t="shared" ca="1" si="1"/>
        <v>74300177.456056654</v>
      </c>
      <c r="S32" s="47"/>
      <c r="T32" s="47"/>
      <c r="U32" s="48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ht="15.75" customHeight="1" x14ac:dyDescent="0.2">
      <c r="A33" s="47"/>
      <c r="B33" s="52">
        <v>29</v>
      </c>
      <c r="C33" s="48">
        <f t="shared" ref="C33:D33" ca="1" si="92">G76+G116+G156+G196+G236+G276+G316+G356+G396+G436+G470</f>
        <v>0</v>
      </c>
      <c r="D33" s="47">
        <f t="shared" ca="1" si="92"/>
        <v>1314000</v>
      </c>
      <c r="E33" s="48">
        <f t="shared" ca="1" si="3"/>
        <v>13603221.350043716</v>
      </c>
      <c r="F33" s="56">
        <f t="shared" ca="1" si="4"/>
        <v>1353420</v>
      </c>
      <c r="G33" s="48">
        <f t="shared" ref="G33:H33" ca="1" si="93">Q76+Q116+Q156+Q196+Q236+Q276+Q316+Q356+Q396+Q436+Q470</f>
        <v>0</v>
      </c>
      <c r="H33" s="47">
        <f t="shared" ca="1" si="93"/>
        <v>657000</v>
      </c>
      <c r="I33" s="48">
        <f t="shared" ca="1" si="6"/>
        <v>6801610.675021858</v>
      </c>
      <c r="J33" s="56">
        <f t="shared" ca="1" si="7"/>
        <v>676710</v>
      </c>
      <c r="K33" s="48">
        <f t="shared" ref="K33:N33" ca="1" si="94">V76+V116+V156+V196+V236+V276+V316+V356+V396+V436+V470</f>
        <v>0</v>
      </c>
      <c r="L33" s="48">
        <f t="shared" ca="1" si="94"/>
        <v>6801610.6750218589</v>
      </c>
      <c r="M33" s="48">
        <f t="shared" ca="1" si="94"/>
        <v>6801610.6750218589</v>
      </c>
      <c r="N33" s="57">
        <f t="shared" ca="1" si="94"/>
        <v>81101788.131078526</v>
      </c>
      <c r="O33" s="56">
        <f t="shared" ca="1" si="9"/>
        <v>676710</v>
      </c>
      <c r="P33" s="47">
        <f t="shared" ca="1" si="13"/>
        <v>-1</v>
      </c>
      <c r="Q33" s="54">
        <f t="shared" si="0"/>
        <v>29</v>
      </c>
      <c r="R33" s="58">
        <f t="shared" ca="1" si="1"/>
        <v>81101788.131078526</v>
      </c>
      <c r="S33" s="47"/>
      <c r="T33" s="47"/>
      <c r="U33" s="48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ht="15.75" customHeight="1" x14ac:dyDescent="0.2">
      <c r="A34" s="47"/>
      <c r="B34" s="52">
        <v>30</v>
      </c>
      <c r="C34" s="48">
        <f t="shared" ref="C34:D34" ca="1" si="95">G77+G117+G157+G197+G237+G277+G317+G357+G397+G437+G471</f>
        <v>0</v>
      </c>
      <c r="D34" s="47">
        <f t="shared" ca="1" si="95"/>
        <v>1314000</v>
      </c>
      <c r="E34" s="48">
        <f t="shared" ca="1" si="3"/>
        <v>14691479.058047213</v>
      </c>
      <c r="F34" s="56">
        <f t="shared" ca="1" si="4"/>
        <v>1353420</v>
      </c>
      <c r="G34" s="48">
        <f t="shared" ref="G34:H34" ca="1" si="96">Q77+Q117+Q157+Q197+Q237+Q277+Q317+Q357+Q397+Q437+Q471</f>
        <v>0</v>
      </c>
      <c r="H34" s="47">
        <f t="shared" ca="1" si="96"/>
        <v>657000</v>
      </c>
      <c r="I34" s="48">
        <f t="shared" ca="1" si="6"/>
        <v>7345739.5290236063</v>
      </c>
      <c r="J34" s="56">
        <f t="shared" ca="1" si="7"/>
        <v>676710</v>
      </c>
      <c r="K34" s="48">
        <f t="shared" ref="K34:N34" ca="1" si="97">V77+V117+V157+V197+V237+V277+V317+V357+V397+V437+V471</f>
        <v>0</v>
      </c>
      <c r="L34" s="48">
        <f t="shared" ca="1" si="97"/>
        <v>7345739.5290236054</v>
      </c>
      <c r="M34" s="48">
        <f t="shared" ca="1" si="97"/>
        <v>7345739.5290236054</v>
      </c>
      <c r="N34" s="57">
        <f t="shared" ca="1" si="97"/>
        <v>88447527.660102129</v>
      </c>
      <c r="O34" s="56">
        <f t="shared" ca="1" si="9"/>
        <v>676710</v>
      </c>
      <c r="P34" s="47">
        <f t="shared" ca="1" si="13"/>
        <v>-1</v>
      </c>
      <c r="Q34" s="54">
        <f t="shared" si="0"/>
        <v>30</v>
      </c>
      <c r="R34" s="58">
        <f t="shared" ca="1" si="1"/>
        <v>88447527.660102129</v>
      </c>
      <c r="S34" s="47"/>
      <c r="T34" s="47"/>
      <c r="U34" s="48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ht="15.7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ht="15.7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ht="15.75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ht="15.7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ht="15.75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ht="15.7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ht="15.75" customHeight="1" x14ac:dyDescent="0.2">
      <c r="A41" s="62"/>
      <c r="B41" s="63" t="s">
        <v>115</v>
      </c>
      <c r="C41" s="62"/>
      <c r="D41" s="62"/>
      <c r="E41" s="62"/>
      <c r="F41" s="62"/>
      <c r="G41" s="62"/>
      <c r="H41" s="62"/>
      <c r="I41" s="62"/>
      <c r="J41" s="62"/>
      <c r="K41" s="62"/>
      <c r="L41" s="64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12.75" x14ac:dyDescent="0.2">
      <c r="A42" s="47"/>
      <c r="B42" s="47"/>
      <c r="C42" s="52" t="s">
        <v>116</v>
      </c>
      <c r="D42" s="47"/>
      <c r="E42" s="47"/>
      <c r="F42" s="47">
        <f>Formulas!B3</f>
        <v>14</v>
      </c>
      <c r="G42" s="47"/>
      <c r="H42" s="47"/>
      <c r="I42" s="47"/>
      <c r="J42" s="47"/>
      <c r="K42" s="47"/>
      <c r="L42" s="48"/>
      <c r="M42" s="52" t="s">
        <v>117</v>
      </c>
      <c r="N42" s="47"/>
      <c r="O42" s="47"/>
      <c r="P42" s="52">
        <f>Formulas!C3</f>
        <v>29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31" ht="51" x14ac:dyDescent="0.2">
      <c r="A43" s="47"/>
      <c r="B43" s="52"/>
      <c r="C43" s="65" t="s">
        <v>31</v>
      </c>
      <c r="D43" s="65"/>
      <c r="E43" s="65" t="s">
        <v>32</v>
      </c>
      <c r="F43" s="65" t="s">
        <v>33</v>
      </c>
      <c r="G43" s="65" t="s">
        <v>34</v>
      </c>
      <c r="H43" s="65" t="s">
        <v>35</v>
      </c>
      <c r="I43" s="65"/>
      <c r="J43" s="65"/>
      <c r="K43" s="65" t="s">
        <v>37</v>
      </c>
      <c r="L43" s="65" t="s">
        <v>38</v>
      </c>
      <c r="M43" s="66" t="s">
        <v>65</v>
      </c>
      <c r="N43" s="67"/>
      <c r="O43" s="67" t="s">
        <v>32</v>
      </c>
      <c r="P43" s="67" t="s">
        <v>33</v>
      </c>
      <c r="Q43" s="67" t="s">
        <v>34</v>
      </c>
      <c r="R43" s="67" t="s">
        <v>35</v>
      </c>
      <c r="S43" s="67"/>
      <c r="T43" s="67" t="s">
        <v>37</v>
      </c>
      <c r="U43" s="67" t="s">
        <v>38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1:31" ht="12.75" x14ac:dyDescent="0.2">
      <c r="A44" s="47"/>
      <c r="B44" s="52"/>
      <c r="C44" s="52">
        <f ca="1">INDIRECT("Input!D"&amp;F42)</f>
        <v>0</v>
      </c>
      <c r="D44" s="52"/>
      <c r="E44" s="52">
        <f ca="1">INDIRECT("Input!E"&amp;F42)</f>
        <v>1000</v>
      </c>
      <c r="F44" s="52">
        <f ca="1">INDIRECT("Input!G"&amp;F42)</f>
        <v>100</v>
      </c>
      <c r="G44" s="52">
        <f ca="1">INDIRECT("Input!I"&amp;F42)</f>
        <v>4380</v>
      </c>
      <c r="H44" s="68">
        <f ca="1">INDIRECT("Input!K"&amp;F42)</f>
        <v>500</v>
      </c>
      <c r="I44" s="52"/>
      <c r="J44" s="52"/>
      <c r="K44" s="68">
        <f ca="1">INDIRECT("Input!M"&amp;F42)</f>
        <v>300</v>
      </c>
      <c r="L44" s="52">
        <f ca="1">INDIRECT("Input!O"&amp;F42)</f>
        <v>3</v>
      </c>
      <c r="M44" s="52">
        <f ca="1">INDIRECT("Input!D"&amp;P42)</f>
        <v>0</v>
      </c>
      <c r="N44" s="52"/>
      <c r="O44" s="52">
        <f ca="1">INDIRECT("Input!E"&amp;P42)</f>
        <v>1000</v>
      </c>
      <c r="P44" s="52">
        <f ca="1">INDIRECT("Input!G"&amp;P42)</f>
        <v>75</v>
      </c>
      <c r="Q44" s="52">
        <f ca="1">INDIRECT("Input!I"&amp;P42)</f>
        <v>4380</v>
      </c>
      <c r="R44" s="68">
        <f ca="1">INDIRECT("Input!K"&amp;P42)</f>
        <v>3000</v>
      </c>
      <c r="S44" s="52"/>
      <c r="T44" s="68">
        <f ca="1">INDIRECT("Input!M"&amp;P42)</f>
        <v>300</v>
      </c>
      <c r="U44" s="52">
        <f ca="1">INDIRECT("Input!O"&amp;P42)</f>
        <v>10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31" ht="12.7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31" ht="12.75" x14ac:dyDescent="0.2">
      <c r="A46" s="47"/>
      <c r="B46" s="47"/>
      <c r="C46" s="49" t="s">
        <v>90</v>
      </c>
      <c r="D46" s="50"/>
      <c r="E46" s="50"/>
      <c r="F46" s="50"/>
      <c r="G46" s="50"/>
      <c r="H46" s="50"/>
      <c r="I46" s="50"/>
      <c r="J46" s="50"/>
      <c r="K46" s="50"/>
      <c r="L46" s="69"/>
      <c r="M46" s="45" t="s">
        <v>91</v>
      </c>
      <c r="N46" s="44"/>
      <c r="O46" s="44"/>
      <c r="P46" s="44"/>
      <c r="Q46" s="44"/>
      <c r="R46" s="44"/>
      <c r="S46" s="44"/>
      <c r="T46" s="44"/>
      <c r="U46" s="46"/>
      <c r="V46" s="51" t="s">
        <v>92</v>
      </c>
      <c r="W46" s="50"/>
      <c r="X46" s="50"/>
      <c r="Y46" s="50"/>
      <c r="Z46" s="47"/>
      <c r="AA46" s="47"/>
      <c r="AB46" s="47"/>
      <c r="AC46" s="47"/>
      <c r="AD46" s="47"/>
      <c r="AE46" s="47"/>
    </row>
    <row r="47" spans="1:31" ht="51" x14ac:dyDescent="0.2">
      <c r="A47" s="47"/>
      <c r="B47" s="53" t="s">
        <v>94</v>
      </c>
      <c r="C47" s="70" t="s">
        <v>118</v>
      </c>
      <c r="D47" s="70" t="s">
        <v>38</v>
      </c>
      <c r="E47" s="54" t="s">
        <v>119</v>
      </c>
      <c r="F47" s="54" t="s">
        <v>120</v>
      </c>
      <c r="G47" s="54" t="s">
        <v>95</v>
      </c>
      <c r="H47" s="54" t="s">
        <v>96</v>
      </c>
      <c r="I47" s="54" t="s">
        <v>121</v>
      </c>
      <c r="J47" s="54" t="s">
        <v>122</v>
      </c>
      <c r="K47" s="54" t="s">
        <v>123</v>
      </c>
      <c r="L47" s="55" t="s">
        <v>97</v>
      </c>
      <c r="M47" s="70" t="s">
        <v>118</v>
      </c>
      <c r="N47" s="70" t="s">
        <v>38</v>
      </c>
      <c r="O47" s="54" t="s">
        <v>119</v>
      </c>
      <c r="P47" s="54" t="s">
        <v>120</v>
      </c>
      <c r="Q47" s="54" t="s">
        <v>95</v>
      </c>
      <c r="R47" s="54" t="s">
        <v>96</v>
      </c>
      <c r="S47" s="54" t="s">
        <v>122</v>
      </c>
      <c r="T47" s="54" t="s">
        <v>123</v>
      </c>
      <c r="U47" s="55" t="s">
        <v>99</v>
      </c>
      <c r="V47" s="55" t="s">
        <v>100</v>
      </c>
      <c r="W47" s="55" t="s">
        <v>101</v>
      </c>
      <c r="X47" s="55" t="s">
        <v>102</v>
      </c>
      <c r="Y47" s="55" t="s">
        <v>103</v>
      </c>
      <c r="Z47" s="54" t="s">
        <v>105</v>
      </c>
      <c r="AA47" s="71" t="str">
        <f t="shared" ref="AA47:AA77" si="98">B47</f>
        <v>Years</v>
      </c>
      <c r="AB47" s="72" t="str">
        <f t="shared" ref="AB47:AB77" si="99">Y47</f>
        <v>Cumulative Savings</v>
      </c>
      <c r="AC47" s="54" t="s">
        <v>124</v>
      </c>
      <c r="AD47" s="47"/>
      <c r="AE47" s="47"/>
    </row>
    <row r="48" spans="1:31" ht="12.75" x14ac:dyDescent="0.2">
      <c r="A48" s="47"/>
      <c r="B48" s="52">
        <v>1</v>
      </c>
      <c r="C48" s="48">
        <f ca="1">E44*(H44+K44)</f>
        <v>800000</v>
      </c>
      <c r="D48" s="52">
        <f ca="1">L44</f>
        <v>3</v>
      </c>
      <c r="E48" s="52">
        <v>1</v>
      </c>
      <c r="F48" s="47">
        <f t="shared" ref="F48:F77" si="100">IF(E48=INT(E48),IF(E48=0,0,1),0)</f>
        <v>1</v>
      </c>
      <c r="G48" s="48">
        <f t="shared" ref="G48:G77" ca="1" si="101">C48*F48</f>
        <v>800000</v>
      </c>
      <c r="H48" s="47">
        <f ca="1">G44*F44*E44/1000</f>
        <v>438000</v>
      </c>
      <c r="I48" s="56">
        <f>Input!$C$4</f>
        <v>1.03</v>
      </c>
      <c r="J48" s="47">
        <f t="shared" ref="J48:J77" ca="1" si="102">H48*I48</f>
        <v>451140</v>
      </c>
      <c r="K48" s="73">
        <f>Input!$C$3</f>
        <v>1.2</v>
      </c>
      <c r="L48" s="48">
        <f t="shared" ref="L48:L77" ca="1" si="103">H48*K48</f>
        <v>525600</v>
      </c>
      <c r="M48" s="48">
        <f ca="1">O44*(R44+T44)</f>
        <v>3300000</v>
      </c>
      <c r="N48" s="52">
        <f ca="1">U44</f>
        <v>10</v>
      </c>
      <c r="O48" s="52">
        <v>1</v>
      </c>
      <c r="P48" s="47">
        <f t="shared" ref="P48:P77" si="104">IF(O48=INT(O48),IF(O48=0,0,1),0)</f>
        <v>1</v>
      </c>
      <c r="Q48" s="48">
        <f t="shared" ref="Q48:Q77" ca="1" si="105">M48*P48</f>
        <v>3300000</v>
      </c>
      <c r="R48" s="47">
        <f ca="1">Q44*P44*O44/1000</f>
        <v>328500</v>
      </c>
      <c r="S48" s="47">
        <f t="shared" ref="S48:S77" ca="1" si="106">I48*R48</f>
        <v>338355</v>
      </c>
      <c r="T48" s="73">
        <f>Input!$C$3</f>
        <v>1.2</v>
      </c>
      <c r="U48" s="48">
        <f t="shared" ref="U48:U77" ca="1" si="107">R48*T48</f>
        <v>394200</v>
      </c>
      <c r="V48" s="48">
        <f t="shared" ref="V48:V77" ca="1" si="108">G48-Q48</f>
        <v>-2500000</v>
      </c>
      <c r="W48" s="48">
        <f t="shared" ref="W48:W77" ca="1" si="109">L48-U48</f>
        <v>131400</v>
      </c>
      <c r="X48" s="48">
        <f t="shared" ref="X48:X77" ca="1" si="110">V48+W48</f>
        <v>-2368600</v>
      </c>
      <c r="Y48" s="48">
        <f ca="1">X48</f>
        <v>-2368600</v>
      </c>
      <c r="Z48" s="47">
        <f ca="1">IF(Y48&lt;0,0,1)</f>
        <v>0</v>
      </c>
      <c r="AA48" s="74">
        <f t="shared" si="98"/>
        <v>1</v>
      </c>
      <c r="AB48" s="75">
        <f t="shared" ca="1" si="99"/>
        <v>-2368600</v>
      </c>
      <c r="AC48" s="47">
        <f t="shared" ref="AC48:AC77" ca="1" si="111">J48-S48</f>
        <v>112785</v>
      </c>
      <c r="AD48" s="59" t="s">
        <v>125</v>
      </c>
      <c r="AE48" s="47"/>
    </row>
    <row r="49" spans="1:31" ht="12.75" x14ac:dyDescent="0.2">
      <c r="A49" s="47"/>
      <c r="B49" s="52">
        <v>2</v>
      </c>
      <c r="C49" s="48">
        <f ca="1">C48+C48*Input!$C$9</f>
        <v>840000</v>
      </c>
      <c r="D49" s="47">
        <f t="shared" ref="D49:D77" ca="1" si="112">D48</f>
        <v>3</v>
      </c>
      <c r="E49" s="47">
        <f t="shared" ref="E49:E77" ca="1" si="113">IF(D49=0,0,(B49-1)/D49)</f>
        <v>0.33333333333333331</v>
      </c>
      <c r="F49" s="47">
        <f t="shared" ca="1" si="100"/>
        <v>0</v>
      </c>
      <c r="G49" s="48">
        <f t="shared" ca="1" si="101"/>
        <v>0</v>
      </c>
      <c r="H49" s="47">
        <f t="shared" ref="H49:H77" ca="1" si="114">H48</f>
        <v>438000</v>
      </c>
      <c r="I49" s="56">
        <f>Input!$C$4</f>
        <v>1.03</v>
      </c>
      <c r="J49" s="47">
        <f t="shared" ca="1" si="102"/>
        <v>451140</v>
      </c>
      <c r="K49" s="73">
        <f>K48+K48*Input!$C$5</f>
        <v>1.296</v>
      </c>
      <c r="L49" s="48">
        <f t="shared" ca="1" si="103"/>
        <v>567648</v>
      </c>
      <c r="M49" s="48">
        <f ca="1">M48+M48*Input!$C$9</f>
        <v>3465000</v>
      </c>
      <c r="N49" s="47">
        <f t="shared" ref="N49:N77" ca="1" si="115">N48</f>
        <v>10</v>
      </c>
      <c r="O49" s="47">
        <f t="shared" ref="O49:O77" ca="1" si="116">IF(N49=0,0,(B49-1)/N49)</f>
        <v>0.1</v>
      </c>
      <c r="P49" s="47">
        <f t="shared" ca="1" si="104"/>
        <v>0</v>
      </c>
      <c r="Q49" s="48">
        <f t="shared" ca="1" si="105"/>
        <v>0</v>
      </c>
      <c r="R49" s="47">
        <f t="shared" ref="R49:R77" ca="1" si="117">R48</f>
        <v>328500</v>
      </c>
      <c r="S49" s="47">
        <f t="shared" ca="1" si="106"/>
        <v>338355</v>
      </c>
      <c r="T49" s="73">
        <f>T48+T48*Input!$C$5</f>
        <v>1.296</v>
      </c>
      <c r="U49" s="48">
        <f t="shared" ca="1" si="107"/>
        <v>425736</v>
      </c>
      <c r="V49" s="48">
        <f t="shared" ca="1" si="108"/>
        <v>0</v>
      </c>
      <c r="W49" s="48">
        <f t="shared" ca="1" si="109"/>
        <v>141912</v>
      </c>
      <c r="X49" s="48">
        <f t="shared" ca="1" si="110"/>
        <v>141912</v>
      </c>
      <c r="Y49" s="48">
        <f t="shared" ref="Y49:Y77" ca="1" si="118">X49+Y48</f>
        <v>-2226688</v>
      </c>
      <c r="Z49" s="47">
        <f t="shared" ref="Z49:Z77" ca="1" si="119">IF(Z48=-1,-1,IF(Z48=1,-1,IF(Y49&lt;0,0,1)))</f>
        <v>0</v>
      </c>
      <c r="AA49" s="74">
        <f t="shared" si="98"/>
        <v>2</v>
      </c>
      <c r="AB49" s="75">
        <f t="shared" ca="1" si="99"/>
        <v>-2226688</v>
      </c>
      <c r="AC49" s="47">
        <f t="shared" ca="1" si="111"/>
        <v>112785</v>
      </c>
      <c r="AD49" s="47"/>
      <c r="AE49" s="47"/>
    </row>
    <row r="50" spans="1:31" ht="12.75" x14ac:dyDescent="0.2">
      <c r="A50" s="47"/>
      <c r="B50" s="52">
        <v>3</v>
      </c>
      <c r="C50" s="48">
        <f ca="1">C49+C49*Input!$C$9</f>
        <v>882000</v>
      </c>
      <c r="D50" s="47">
        <f t="shared" ca="1" si="112"/>
        <v>3</v>
      </c>
      <c r="E50" s="47">
        <f t="shared" ca="1" si="113"/>
        <v>0.66666666666666663</v>
      </c>
      <c r="F50" s="47">
        <f t="shared" ca="1" si="100"/>
        <v>0</v>
      </c>
      <c r="G50" s="48">
        <f t="shared" ca="1" si="101"/>
        <v>0</v>
      </c>
      <c r="H50" s="47">
        <f t="shared" ca="1" si="114"/>
        <v>438000</v>
      </c>
      <c r="I50" s="56">
        <f>Input!$C$4</f>
        <v>1.03</v>
      </c>
      <c r="J50" s="47">
        <f t="shared" ca="1" si="102"/>
        <v>451140</v>
      </c>
      <c r="K50" s="73">
        <f>K49+K49*Input!$C$5</f>
        <v>1.39968</v>
      </c>
      <c r="L50" s="48">
        <f t="shared" ca="1" si="103"/>
        <v>613059.83999999997</v>
      </c>
      <c r="M50" s="48">
        <f ca="1">M49+M49*Input!$C$9</f>
        <v>3638250</v>
      </c>
      <c r="N50" s="47">
        <f t="shared" ca="1" si="115"/>
        <v>10</v>
      </c>
      <c r="O50" s="47">
        <f t="shared" ca="1" si="116"/>
        <v>0.2</v>
      </c>
      <c r="P50" s="47">
        <f t="shared" ca="1" si="104"/>
        <v>0</v>
      </c>
      <c r="Q50" s="48">
        <f t="shared" ca="1" si="105"/>
        <v>0</v>
      </c>
      <c r="R50" s="47">
        <f t="shared" ca="1" si="117"/>
        <v>328500</v>
      </c>
      <c r="S50" s="47">
        <f t="shared" ca="1" si="106"/>
        <v>338355</v>
      </c>
      <c r="T50" s="73">
        <f>T49+T49*Input!$C$5</f>
        <v>1.39968</v>
      </c>
      <c r="U50" s="48">
        <f t="shared" ca="1" si="107"/>
        <v>459794.88</v>
      </c>
      <c r="V50" s="48">
        <f t="shared" ca="1" si="108"/>
        <v>0</v>
      </c>
      <c r="W50" s="48">
        <f t="shared" ca="1" si="109"/>
        <v>153264.95999999996</v>
      </c>
      <c r="X50" s="48">
        <f t="shared" ca="1" si="110"/>
        <v>153264.95999999996</v>
      </c>
      <c r="Y50" s="48">
        <f t="shared" ca="1" si="118"/>
        <v>-2073423.04</v>
      </c>
      <c r="Z50" s="47">
        <f t="shared" ca="1" si="119"/>
        <v>0</v>
      </c>
      <c r="AA50" s="74">
        <f t="shared" si="98"/>
        <v>3</v>
      </c>
      <c r="AB50" s="75">
        <f t="shared" ca="1" si="99"/>
        <v>-2073423.04</v>
      </c>
      <c r="AC50" s="47">
        <f t="shared" ca="1" si="111"/>
        <v>112785</v>
      </c>
      <c r="AD50" s="47"/>
      <c r="AE50" s="47"/>
    </row>
    <row r="51" spans="1:31" ht="12.75" x14ac:dyDescent="0.2">
      <c r="A51" s="47"/>
      <c r="B51" s="52">
        <v>4</v>
      </c>
      <c r="C51" s="48">
        <f ca="1">C50+C50*Input!$C$9</f>
        <v>926100</v>
      </c>
      <c r="D51" s="47">
        <f t="shared" ca="1" si="112"/>
        <v>3</v>
      </c>
      <c r="E51" s="47">
        <f t="shared" ca="1" si="113"/>
        <v>1</v>
      </c>
      <c r="F51" s="47">
        <f t="shared" ca="1" si="100"/>
        <v>1</v>
      </c>
      <c r="G51" s="48">
        <f t="shared" ca="1" si="101"/>
        <v>926100</v>
      </c>
      <c r="H51" s="47">
        <f t="shared" ca="1" si="114"/>
        <v>438000</v>
      </c>
      <c r="I51" s="56">
        <f>Input!$C$4</f>
        <v>1.03</v>
      </c>
      <c r="J51" s="47">
        <f t="shared" ca="1" si="102"/>
        <v>451140</v>
      </c>
      <c r="K51" s="73">
        <f>K50+K50*Input!$C$5</f>
        <v>1.5116544000000001</v>
      </c>
      <c r="L51" s="48">
        <f t="shared" ca="1" si="103"/>
        <v>662104.62719999999</v>
      </c>
      <c r="M51" s="48">
        <f ca="1">M50+M50*Input!$C$9</f>
        <v>3820162.5</v>
      </c>
      <c r="N51" s="47">
        <f t="shared" ca="1" si="115"/>
        <v>10</v>
      </c>
      <c r="O51" s="47">
        <f t="shared" ca="1" si="116"/>
        <v>0.3</v>
      </c>
      <c r="P51" s="47">
        <f t="shared" ca="1" si="104"/>
        <v>0</v>
      </c>
      <c r="Q51" s="48">
        <f t="shared" ca="1" si="105"/>
        <v>0</v>
      </c>
      <c r="R51" s="47">
        <f t="shared" ca="1" si="117"/>
        <v>328500</v>
      </c>
      <c r="S51" s="47">
        <f t="shared" ca="1" si="106"/>
        <v>338355</v>
      </c>
      <c r="T51" s="73">
        <f>T50+T50*Input!$C$5</f>
        <v>1.5116544000000001</v>
      </c>
      <c r="U51" s="48">
        <f t="shared" ca="1" si="107"/>
        <v>496578.47040000005</v>
      </c>
      <c r="V51" s="48">
        <f t="shared" ca="1" si="108"/>
        <v>926100</v>
      </c>
      <c r="W51" s="48">
        <f t="shared" ca="1" si="109"/>
        <v>165526.15679999994</v>
      </c>
      <c r="X51" s="48">
        <f t="shared" ca="1" si="110"/>
        <v>1091626.1568</v>
      </c>
      <c r="Y51" s="48">
        <f t="shared" ca="1" si="118"/>
        <v>-981796.88320000004</v>
      </c>
      <c r="Z51" s="47">
        <f t="shared" ca="1" si="119"/>
        <v>0</v>
      </c>
      <c r="AA51" s="74">
        <f t="shared" si="98"/>
        <v>4</v>
      </c>
      <c r="AB51" s="75">
        <f t="shared" ca="1" si="99"/>
        <v>-981796.88320000004</v>
      </c>
      <c r="AC51" s="47">
        <f t="shared" ca="1" si="111"/>
        <v>112785</v>
      </c>
      <c r="AD51" s="47"/>
      <c r="AE51" s="47"/>
    </row>
    <row r="52" spans="1:31" ht="12.75" x14ac:dyDescent="0.2">
      <c r="A52" s="47"/>
      <c r="B52" s="52">
        <v>5</v>
      </c>
      <c r="C52" s="48">
        <f ca="1">C51+C51*Input!$C$9</f>
        <v>972405</v>
      </c>
      <c r="D52" s="47">
        <f t="shared" ca="1" si="112"/>
        <v>3</v>
      </c>
      <c r="E52" s="47">
        <f t="shared" ca="1" si="113"/>
        <v>1.3333333333333333</v>
      </c>
      <c r="F52" s="47">
        <f t="shared" ca="1" si="100"/>
        <v>0</v>
      </c>
      <c r="G52" s="48">
        <f t="shared" ca="1" si="101"/>
        <v>0</v>
      </c>
      <c r="H52" s="47">
        <f t="shared" ca="1" si="114"/>
        <v>438000</v>
      </c>
      <c r="I52" s="56">
        <f>Input!$C$4</f>
        <v>1.03</v>
      </c>
      <c r="J52" s="47">
        <f t="shared" ca="1" si="102"/>
        <v>451140</v>
      </c>
      <c r="K52" s="73">
        <f>K51+K51*Input!$C$5</f>
        <v>1.6325867520000001</v>
      </c>
      <c r="L52" s="48">
        <f t="shared" ca="1" si="103"/>
        <v>715072.99737600004</v>
      </c>
      <c r="M52" s="48">
        <f ca="1">M51+M51*Input!$C$9</f>
        <v>4011170.625</v>
      </c>
      <c r="N52" s="47">
        <f t="shared" ca="1" si="115"/>
        <v>10</v>
      </c>
      <c r="O52" s="47">
        <f t="shared" ca="1" si="116"/>
        <v>0.4</v>
      </c>
      <c r="P52" s="47">
        <f t="shared" ca="1" si="104"/>
        <v>0</v>
      </c>
      <c r="Q52" s="48">
        <f t="shared" ca="1" si="105"/>
        <v>0</v>
      </c>
      <c r="R52" s="47">
        <f t="shared" ca="1" si="117"/>
        <v>328500</v>
      </c>
      <c r="S52" s="47">
        <f t="shared" ca="1" si="106"/>
        <v>338355</v>
      </c>
      <c r="T52" s="73">
        <f>T51+T51*Input!$C$5</f>
        <v>1.6325867520000001</v>
      </c>
      <c r="U52" s="48">
        <f t="shared" ca="1" si="107"/>
        <v>536304.74803200003</v>
      </c>
      <c r="V52" s="48">
        <f t="shared" ca="1" si="108"/>
        <v>0</v>
      </c>
      <c r="W52" s="48">
        <f t="shared" ca="1" si="109"/>
        <v>178768.24934400001</v>
      </c>
      <c r="X52" s="48">
        <f t="shared" ca="1" si="110"/>
        <v>178768.24934400001</v>
      </c>
      <c r="Y52" s="48">
        <f t="shared" ca="1" si="118"/>
        <v>-803028.63385600003</v>
      </c>
      <c r="Z52" s="47">
        <f t="shared" ca="1" si="119"/>
        <v>0</v>
      </c>
      <c r="AA52" s="74">
        <f t="shared" si="98"/>
        <v>5</v>
      </c>
      <c r="AB52" s="75">
        <f t="shared" ca="1" si="99"/>
        <v>-803028.63385600003</v>
      </c>
      <c r="AC52" s="47">
        <f t="shared" ca="1" si="111"/>
        <v>112785</v>
      </c>
      <c r="AD52" s="47"/>
      <c r="AE52" s="47"/>
    </row>
    <row r="53" spans="1:31" ht="12.75" x14ac:dyDescent="0.2">
      <c r="A53" s="47"/>
      <c r="B53" s="52">
        <v>6</v>
      </c>
      <c r="C53" s="48">
        <f ca="1">C52+C52*Input!$C$9</f>
        <v>1021025.25</v>
      </c>
      <c r="D53" s="47">
        <f t="shared" ca="1" si="112"/>
        <v>3</v>
      </c>
      <c r="E53" s="47">
        <f t="shared" ca="1" si="113"/>
        <v>1.6666666666666667</v>
      </c>
      <c r="F53" s="47">
        <f t="shared" ca="1" si="100"/>
        <v>0</v>
      </c>
      <c r="G53" s="48">
        <f t="shared" ca="1" si="101"/>
        <v>0</v>
      </c>
      <c r="H53" s="47">
        <f t="shared" ca="1" si="114"/>
        <v>438000</v>
      </c>
      <c r="I53" s="56">
        <f>Input!$C$4</f>
        <v>1.03</v>
      </c>
      <c r="J53" s="47">
        <f t="shared" ca="1" si="102"/>
        <v>451140</v>
      </c>
      <c r="K53" s="73">
        <f>K52+K52*Input!$C$5</f>
        <v>1.7631936921600002</v>
      </c>
      <c r="L53" s="48">
        <f t="shared" ca="1" si="103"/>
        <v>772278.83716608013</v>
      </c>
      <c r="M53" s="48">
        <f ca="1">M52+M52*Input!$C$9</f>
        <v>4211729.15625</v>
      </c>
      <c r="N53" s="47">
        <f t="shared" ca="1" si="115"/>
        <v>10</v>
      </c>
      <c r="O53" s="47">
        <f t="shared" ca="1" si="116"/>
        <v>0.5</v>
      </c>
      <c r="P53" s="47">
        <f t="shared" ca="1" si="104"/>
        <v>0</v>
      </c>
      <c r="Q53" s="48">
        <f t="shared" ca="1" si="105"/>
        <v>0</v>
      </c>
      <c r="R53" s="47">
        <f t="shared" ca="1" si="117"/>
        <v>328500</v>
      </c>
      <c r="S53" s="47">
        <f t="shared" ca="1" si="106"/>
        <v>338355</v>
      </c>
      <c r="T53" s="73">
        <f>T52+T52*Input!$C$5</f>
        <v>1.7631936921600002</v>
      </c>
      <c r="U53" s="48">
        <f t="shared" ca="1" si="107"/>
        <v>579209.12787456007</v>
      </c>
      <c r="V53" s="48">
        <f t="shared" ca="1" si="108"/>
        <v>0</v>
      </c>
      <c r="W53" s="48">
        <f t="shared" ca="1" si="109"/>
        <v>193069.70929152006</v>
      </c>
      <c r="X53" s="48">
        <f t="shared" ca="1" si="110"/>
        <v>193069.70929152006</v>
      </c>
      <c r="Y53" s="48">
        <f t="shared" ca="1" si="118"/>
        <v>-609958.92456447997</v>
      </c>
      <c r="Z53" s="47">
        <f t="shared" ca="1" si="119"/>
        <v>0</v>
      </c>
      <c r="AA53" s="74">
        <f t="shared" si="98"/>
        <v>6</v>
      </c>
      <c r="AB53" s="75">
        <f t="shared" ca="1" si="99"/>
        <v>-609958.92456447997</v>
      </c>
      <c r="AC53" s="47">
        <f t="shared" ca="1" si="111"/>
        <v>112785</v>
      </c>
      <c r="AD53" s="47"/>
      <c r="AE53" s="47"/>
    </row>
    <row r="54" spans="1:31" ht="12.75" x14ac:dyDescent="0.2">
      <c r="A54" s="47"/>
      <c r="B54" s="52">
        <v>7</v>
      </c>
      <c r="C54" s="48">
        <f ca="1">C53+C53*Input!$C$9</f>
        <v>1072076.5125</v>
      </c>
      <c r="D54" s="47">
        <f t="shared" ca="1" si="112"/>
        <v>3</v>
      </c>
      <c r="E54" s="47">
        <f t="shared" ca="1" si="113"/>
        <v>2</v>
      </c>
      <c r="F54" s="47">
        <f t="shared" ca="1" si="100"/>
        <v>1</v>
      </c>
      <c r="G54" s="48">
        <f t="shared" ca="1" si="101"/>
        <v>1072076.5125</v>
      </c>
      <c r="H54" s="47">
        <f t="shared" ca="1" si="114"/>
        <v>438000</v>
      </c>
      <c r="I54" s="56">
        <f>Input!$C$4</f>
        <v>1.03</v>
      </c>
      <c r="J54" s="47">
        <f t="shared" ca="1" si="102"/>
        <v>451140</v>
      </c>
      <c r="K54" s="73">
        <f>K53+K53*Input!$C$5</f>
        <v>1.9042491875328003</v>
      </c>
      <c r="L54" s="48">
        <f t="shared" ca="1" si="103"/>
        <v>834061.14413936646</v>
      </c>
      <c r="M54" s="48">
        <f ca="1">M53+M53*Input!$C$9</f>
        <v>4422315.6140625002</v>
      </c>
      <c r="N54" s="47">
        <f t="shared" ca="1" si="115"/>
        <v>10</v>
      </c>
      <c r="O54" s="47">
        <f t="shared" ca="1" si="116"/>
        <v>0.6</v>
      </c>
      <c r="P54" s="47">
        <f t="shared" ca="1" si="104"/>
        <v>0</v>
      </c>
      <c r="Q54" s="48">
        <f t="shared" ca="1" si="105"/>
        <v>0</v>
      </c>
      <c r="R54" s="47">
        <f t="shared" ca="1" si="117"/>
        <v>328500</v>
      </c>
      <c r="S54" s="47">
        <f t="shared" ca="1" si="106"/>
        <v>338355</v>
      </c>
      <c r="T54" s="73">
        <f>T53+T53*Input!$C$5</f>
        <v>1.9042491875328003</v>
      </c>
      <c r="U54" s="48">
        <f t="shared" ca="1" si="107"/>
        <v>625545.8581045249</v>
      </c>
      <c r="V54" s="48">
        <f t="shared" ca="1" si="108"/>
        <v>1072076.5125</v>
      </c>
      <c r="W54" s="48">
        <f t="shared" ca="1" si="109"/>
        <v>208515.28603484156</v>
      </c>
      <c r="X54" s="48">
        <f t="shared" ca="1" si="110"/>
        <v>1280591.7985348415</v>
      </c>
      <c r="Y54" s="48">
        <f t="shared" ca="1" si="118"/>
        <v>670632.87397036154</v>
      </c>
      <c r="Z54" s="47">
        <f t="shared" ca="1" si="119"/>
        <v>1</v>
      </c>
      <c r="AA54" s="74">
        <f t="shared" si="98"/>
        <v>7</v>
      </c>
      <c r="AB54" s="75">
        <f t="shared" ca="1" si="99"/>
        <v>670632.87397036154</v>
      </c>
      <c r="AC54" s="47">
        <f t="shared" ca="1" si="111"/>
        <v>112785</v>
      </c>
      <c r="AD54" s="47"/>
      <c r="AE54" s="47"/>
    </row>
    <row r="55" spans="1:31" ht="12.75" x14ac:dyDescent="0.2">
      <c r="A55" s="47"/>
      <c r="B55" s="52">
        <v>8</v>
      </c>
      <c r="C55" s="48">
        <f ca="1">C54+C54*Input!$C$9</f>
        <v>1125680.338125</v>
      </c>
      <c r="D55" s="47">
        <f t="shared" ca="1" si="112"/>
        <v>3</v>
      </c>
      <c r="E55" s="47">
        <f t="shared" ca="1" si="113"/>
        <v>2.3333333333333335</v>
      </c>
      <c r="F55" s="47">
        <f t="shared" ca="1" si="100"/>
        <v>0</v>
      </c>
      <c r="G55" s="48">
        <f t="shared" ca="1" si="101"/>
        <v>0</v>
      </c>
      <c r="H55" s="47">
        <f t="shared" ca="1" si="114"/>
        <v>438000</v>
      </c>
      <c r="I55" s="56">
        <f>Input!$C$4</f>
        <v>1.03</v>
      </c>
      <c r="J55" s="47">
        <f t="shared" ca="1" si="102"/>
        <v>451140</v>
      </c>
      <c r="K55" s="73">
        <f>K54+K54*Input!$C$5</f>
        <v>2.0565891225354243</v>
      </c>
      <c r="L55" s="48">
        <f t="shared" ca="1" si="103"/>
        <v>900786.03567051585</v>
      </c>
      <c r="M55" s="48">
        <f ca="1">M54+M54*Input!$C$9</f>
        <v>4643431.3947656248</v>
      </c>
      <c r="N55" s="47">
        <f t="shared" ca="1" si="115"/>
        <v>10</v>
      </c>
      <c r="O55" s="47">
        <f t="shared" ca="1" si="116"/>
        <v>0.7</v>
      </c>
      <c r="P55" s="47">
        <f t="shared" ca="1" si="104"/>
        <v>0</v>
      </c>
      <c r="Q55" s="48">
        <f t="shared" ca="1" si="105"/>
        <v>0</v>
      </c>
      <c r="R55" s="47">
        <f t="shared" ca="1" si="117"/>
        <v>328500</v>
      </c>
      <c r="S55" s="47">
        <f t="shared" ca="1" si="106"/>
        <v>338355</v>
      </c>
      <c r="T55" s="73">
        <f>T54+T54*Input!$C$5</f>
        <v>2.0565891225354243</v>
      </c>
      <c r="U55" s="48">
        <f t="shared" ca="1" si="107"/>
        <v>675589.52675288683</v>
      </c>
      <c r="V55" s="48">
        <f t="shared" ca="1" si="108"/>
        <v>0</v>
      </c>
      <c r="W55" s="48">
        <f t="shared" ca="1" si="109"/>
        <v>225196.50891762902</v>
      </c>
      <c r="X55" s="48">
        <f t="shared" ca="1" si="110"/>
        <v>225196.50891762902</v>
      </c>
      <c r="Y55" s="48">
        <f t="shared" ca="1" si="118"/>
        <v>895829.38288799056</v>
      </c>
      <c r="Z55" s="47">
        <f t="shared" ca="1" si="119"/>
        <v>-1</v>
      </c>
      <c r="AA55" s="74">
        <f t="shared" si="98"/>
        <v>8</v>
      </c>
      <c r="AB55" s="75">
        <f t="shared" ca="1" si="99"/>
        <v>895829.38288799056</v>
      </c>
      <c r="AC55" s="47">
        <f t="shared" ca="1" si="111"/>
        <v>112785</v>
      </c>
      <c r="AD55" s="47"/>
      <c r="AE55" s="47"/>
    </row>
    <row r="56" spans="1:31" ht="12.75" x14ac:dyDescent="0.2">
      <c r="A56" s="47"/>
      <c r="B56" s="52">
        <v>9</v>
      </c>
      <c r="C56" s="48">
        <f ca="1">C55+C55*Input!$C$9</f>
        <v>1181964.35503125</v>
      </c>
      <c r="D56" s="47">
        <f t="shared" ca="1" si="112"/>
        <v>3</v>
      </c>
      <c r="E56" s="47">
        <f t="shared" ca="1" si="113"/>
        <v>2.6666666666666665</v>
      </c>
      <c r="F56" s="47">
        <f t="shared" ca="1" si="100"/>
        <v>0</v>
      </c>
      <c r="G56" s="48">
        <f t="shared" ca="1" si="101"/>
        <v>0</v>
      </c>
      <c r="H56" s="47">
        <f t="shared" ca="1" si="114"/>
        <v>438000</v>
      </c>
      <c r="I56" s="56">
        <f>Input!$C$4</f>
        <v>1.03</v>
      </c>
      <c r="J56" s="47">
        <f t="shared" ca="1" si="102"/>
        <v>451140</v>
      </c>
      <c r="K56" s="73">
        <f>K55+K55*Input!$C$5</f>
        <v>2.2211162523382582</v>
      </c>
      <c r="L56" s="48">
        <f t="shared" ca="1" si="103"/>
        <v>972848.91852415702</v>
      </c>
      <c r="M56" s="48">
        <f ca="1">M55+M55*Input!$C$9</f>
        <v>4875602.9645039057</v>
      </c>
      <c r="N56" s="47">
        <f t="shared" ca="1" si="115"/>
        <v>10</v>
      </c>
      <c r="O56" s="47">
        <f t="shared" ca="1" si="116"/>
        <v>0.8</v>
      </c>
      <c r="P56" s="47">
        <f t="shared" ca="1" si="104"/>
        <v>0</v>
      </c>
      <c r="Q56" s="48">
        <f t="shared" ca="1" si="105"/>
        <v>0</v>
      </c>
      <c r="R56" s="47">
        <f t="shared" ca="1" si="117"/>
        <v>328500</v>
      </c>
      <c r="S56" s="47">
        <f t="shared" ca="1" si="106"/>
        <v>338355</v>
      </c>
      <c r="T56" s="73">
        <f>T55+T55*Input!$C$5</f>
        <v>2.2211162523382582</v>
      </c>
      <c r="U56" s="48">
        <f t="shared" ca="1" si="107"/>
        <v>729636.68889311783</v>
      </c>
      <c r="V56" s="48">
        <f t="shared" ca="1" si="108"/>
        <v>0</v>
      </c>
      <c r="W56" s="48">
        <f t="shared" ca="1" si="109"/>
        <v>243212.2296310392</v>
      </c>
      <c r="X56" s="48">
        <f t="shared" ca="1" si="110"/>
        <v>243212.2296310392</v>
      </c>
      <c r="Y56" s="48">
        <f t="shared" ca="1" si="118"/>
        <v>1139041.6125190298</v>
      </c>
      <c r="Z56" s="47">
        <f t="shared" ca="1" si="119"/>
        <v>-1</v>
      </c>
      <c r="AA56" s="74">
        <f t="shared" si="98"/>
        <v>9</v>
      </c>
      <c r="AB56" s="75">
        <f t="shared" ca="1" si="99"/>
        <v>1139041.6125190298</v>
      </c>
      <c r="AC56" s="47">
        <f t="shared" ca="1" si="111"/>
        <v>112785</v>
      </c>
      <c r="AD56" s="47"/>
      <c r="AE56" s="47"/>
    </row>
    <row r="57" spans="1:31" ht="12.75" x14ac:dyDescent="0.2">
      <c r="A57" s="47"/>
      <c r="B57" s="52">
        <v>10</v>
      </c>
      <c r="C57" s="48">
        <f ca="1">C56+C56*Input!$C$9</f>
        <v>1241062.5727828126</v>
      </c>
      <c r="D57" s="47">
        <f t="shared" ca="1" si="112"/>
        <v>3</v>
      </c>
      <c r="E57" s="47">
        <f t="shared" ca="1" si="113"/>
        <v>3</v>
      </c>
      <c r="F57" s="47">
        <f t="shared" ca="1" si="100"/>
        <v>1</v>
      </c>
      <c r="G57" s="48">
        <f t="shared" ca="1" si="101"/>
        <v>1241062.5727828126</v>
      </c>
      <c r="H57" s="47">
        <f t="shared" ca="1" si="114"/>
        <v>438000</v>
      </c>
      <c r="I57" s="56">
        <f>Input!$C$4</f>
        <v>1.03</v>
      </c>
      <c r="J57" s="47">
        <f t="shared" ca="1" si="102"/>
        <v>451140</v>
      </c>
      <c r="K57" s="73">
        <f>K56+K56*Input!$C$5</f>
        <v>2.3988055525253187</v>
      </c>
      <c r="L57" s="48">
        <f t="shared" ca="1" si="103"/>
        <v>1050676.8320060896</v>
      </c>
      <c r="M57" s="48">
        <f ca="1">M56+M56*Input!$C$9</f>
        <v>5119383.1127291014</v>
      </c>
      <c r="N57" s="47">
        <f t="shared" ca="1" si="115"/>
        <v>10</v>
      </c>
      <c r="O57" s="47">
        <f t="shared" ca="1" si="116"/>
        <v>0.9</v>
      </c>
      <c r="P57" s="47">
        <f t="shared" ca="1" si="104"/>
        <v>0</v>
      </c>
      <c r="Q57" s="48">
        <f t="shared" ca="1" si="105"/>
        <v>0</v>
      </c>
      <c r="R57" s="47">
        <f t="shared" ca="1" si="117"/>
        <v>328500</v>
      </c>
      <c r="S57" s="47">
        <f t="shared" ca="1" si="106"/>
        <v>338355</v>
      </c>
      <c r="T57" s="73">
        <f>T56+T56*Input!$C$5</f>
        <v>2.3988055525253187</v>
      </c>
      <c r="U57" s="48">
        <f t="shared" ca="1" si="107"/>
        <v>788007.62400456716</v>
      </c>
      <c r="V57" s="48">
        <f t="shared" ca="1" si="108"/>
        <v>1241062.5727828126</v>
      </c>
      <c r="W57" s="48">
        <f t="shared" ca="1" si="109"/>
        <v>262669.20800152246</v>
      </c>
      <c r="X57" s="48">
        <f t="shared" ca="1" si="110"/>
        <v>1503731.780784335</v>
      </c>
      <c r="Y57" s="48">
        <f t="shared" ca="1" si="118"/>
        <v>2642773.3933033645</v>
      </c>
      <c r="Z57" s="47">
        <f t="shared" ca="1" si="119"/>
        <v>-1</v>
      </c>
      <c r="AA57" s="74">
        <f t="shared" si="98"/>
        <v>10</v>
      </c>
      <c r="AB57" s="75">
        <f t="shared" ca="1" si="99"/>
        <v>2642773.3933033645</v>
      </c>
      <c r="AC57" s="47">
        <f t="shared" ca="1" si="111"/>
        <v>112785</v>
      </c>
      <c r="AD57" s="47"/>
      <c r="AE57" s="47"/>
    </row>
    <row r="58" spans="1:31" ht="12.75" x14ac:dyDescent="0.2">
      <c r="A58" s="47"/>
      <c r="B58" s="52">
        <v>11</v>
      </c>
      <c r="C58" s="48">
        <f ca="1">C57+C57*Input!$C$9</f>
        <v>1303115.7014219533</v>
      </c>
      <c r="D58" s="47">
        <f t="shared" ca="1" si="112"/>
        <v>3</v>
      </c>
      <c r="E58" s="47">
        <f t="shared" ca="1" si="113"/>
        <v>3.3333333333333335</v>
      </c>
      <c r="F58" s="47">
        <f t="shared" ca="1" si="100"/>
        <v>0</v>
      </c>
      <c r="G58" s="48">
        <f t="shared" ca="1" si="101"/>
        <v>0</v>
      </c>
      <c r="H58" s="47">
        <f t="shared" ca="1" si="114"/>
        <v>438000</v>
      </c>
      <c r="I58" s="56">
        <f>Input!$C$4</f>
        <v>1.03</v>
      </c>
      <c r="J58" s="47">
        <f t="shared" ca="1" si="102"/>
        <v>451140</v>
      </c>
      <c r="K58" s="73">
        <f>K57+K57*Input!$C$5</f>
        <v>2.5907099967273441</v>
      </c>
      <c r="L58" s="48">
        <f t="shared" ca="1" si="103"/>
        <v>1134730.9785665767</v>
      </c>
      <c r="M58" s="48">
        <f ca="1">M57+M57*Input!$C$9</f>
        <v>5375352.2683655564</v>
      </c>
      <c r="N58" s="47">
        <f t="shared" ca="1" si="115"/>
        <v>10</v>
      </c>
      <c r="O58" s="47">
        <f t="shared" ca="1" si="116"/>
        <v>1</v>
      </c>
      <c r="P58" s="47">
        <f t="shared" ca="1" si="104"/>
        <v>1</v>
      </c>
      <c r="Q58" s="48">
        <f t="shared" ca="1" si="105"/>
        <v>5375352.2683655564</v>
      </c>
      <c r="R58" s="47">
        <f t="shared" ca="1" si="117"/>
        <v>328500</v>
      </c>
      <c r="S58" s="47">
        <f t="shared" ca="1" si="106"/>
        <v>338355</v>
      </c>
      <c r="T58" s="73">
        <f>T57+T57*Input!$C$5</f>
        <v>2.5907099967273441</v>
      </c>
      <c r="U58" s="48">
        <f t="shared" ca="1" si="107"/>
        <v>851048.23392493255</v>
      </c>
      <c r="V58" s="48">
        <f t="shared" ca="1" si="108"/>
        <v>-5375352.2683655564</v>
      </c>
      <c r="W58" s="48">
        <f t="shared" ca="1" si="109"/>
        <v>283682.74464164418</v>
      </c>
      <c r="X58" s="48">
        <f t="shared" ca="1" si="110"/>
        <v>-5091669.5237239124</v>
      </c>
      <c r="Y58" s="48">
        <f t="shared" ca="1" si="118"/>
        <v>-2448896.1304205479</v>
      </c>
      <c r="Z58" s="47">
        <f t="shared" ca="1" si="119"/>
        <v>-1</v>
      </c>
      <c r="AA58" s="74">
        <f t="shared" si="98"/>
        <v>11</v>
      </c>
      <c r="AB58" s="75">
        <f t="shared" ca="1" si="99"/>
        <v>-2448896.1304205479</v>
      </c>
      <c r="AC58" s="47">
        <f t="shared" ca="1" si="111"/>
        <v>112785</v>
      </c>
      <c r="AD58" s="47"/>
      <c r="AE58" s="47"/>
    </row>
    <row r="59" spans="1:31" ht="12.75" x14ac:dyDescent="0.2">
      <c r="A59" s="47"/>
      <c r="B59" s="52">
        <v>12</v>
      </c>
      <c r="C59" s="48">
        <f ca="1">C58+C58*Input!$C$9</f>
        <v>1368271.4864930511</v>
      </c>
      <c r="D59" s="47">
        <f t="shared" ca="1" si="112"/>
        <v>3</v>
      </c>
      <c r="E59" s="47">
        <f t="shared" ca="1" si="113"/>
        <v>3.6666666666666665</v>
      </c>
      <c r="F59" s="47">
        <f t="shared" ca="1" si="100"/>
        <v>0</v>
      </c>
      <c r="G59" s="48">
        <f t="shared" ca="1" si="101"/>
        <v>0</v>
      </c>
      <c r="H59" s="47">
        <f t="shared" ca="1" si="114"/>
        <v>438000</v>
      </c>
      <c r="I59" s="56">
        <f>Input!$C$4</f>
        <v>1.03</v>
      </c>
      <c r="J59" s="47">
        <f t="shared" ca="1" si="102"/>
        <v>451140</v>
      </c>
      <c r="K59" s="73">
        <f>K58+K58*Input!$C$5</f>
        <v>2.7979667964655315</v>
      </c>
      <c r="L59" s="48">
        <f t="shared" ca="1" si="103"/>
        <v>1225509.4568519029</v>
      </c>
      <c r="M59" s="48">
        <f ca="1">M58+M58*Input!$C$9</f>
        <v>5644119.8817838337</v>
      </c>
      <c r="N59" s="47">
        <f t="shared" ca="1" si="115"/>
        <v>10</v>
      </c>
      <c r="O59" s="47">
        <f t="shared" ca="1" si="116"/>
        <v>1.1000000000000001</v>
      </c>
      <c r="P59" s="47">
        <f t="shared" ca="1" si="104"/>
        <v>0</v>
      </c>
      <c r="Q59" s="48">
        <f t="shared" ca="1" si="105"/>
        <v>0</v>
      </c>
      <c r="R59" s="47">
        <f t="shared" ca="1" si="117"/>
        <v>328500</v>
      </c>
      <c r="S59" s="47">
        <f t="shared" ca="1" si="106"/>
        <v>338355</v>
      </c>
      <c r="T59" s="73">
        <f>T58+T58*Input!$C$5</f>
        <v>2.7979667964655315</v>
      </c>
      <c r="U59" s="48">
        <f t="shared" ca="1" si="107"/>
        <v>919132.09263892705</v>
      </c>
      <c r="V59" s="48">
        <f t="shared" ca="1" si="108"/>
        <v>0</v>
      </c>
      <c r="W59" s="48">
        <f t="shared" ca="1" si="109"/>
        <v>306377.36421297584</v>
      </c>
      <c r="X59" s="48">
        <f t="shared" ca="1" si="110"/>
        <v>306377.36421297584</v>
      </c>
      <c r="Y59" s="48">
        <f t="shared" ca="1" si="118"/>
        <v>-2142518.7662075721</v>
      </c>
      <c r="Z59" s="47">
        <f t="shared" ca="1" si="119"/>
        <v>-1</v>
      </c>
      <c r="AA59" s="74">
        <f t="shared" si="98"/>
        <v>12</v>
      </c>
      <c r="AB59" s="75">
        <f t="shared" ca="1" si="99"/>
        <v>-2142518.7662075721</v>
      </c>
      <c r="AC59" s="47">
        <f t="shared" ca="1" si="111"/>
        <v>112785</v>
      </c>
      <c r="AD59" s="47"/>
      <c r="AE59" s="47"/>
    </row>
    <row r="60" spans="1:31" ht="12.75" x14ac:dyDescent="0.2">
      <c r="A60" s="47"/>
      <c r="B60" s="52">
        <v>13</v>
      </c>
      <c r="C60" s="48">
        <f ca="1">C59+C59*Input!$C$9</f>
        <v>1436685.0608177036</v>
      </c>
      <c r="D60" s="47">
        <f t="shared" ca="1" si="112"/>
        <v>3</v>
      </c>
      <c r="E60" s="47">
        <f t="shared" ca="1" si="113"/>
        <v>4</v>
      </c>
      <c r="F60" s="47">
        <f t="shared" ca="1" si="100"/>
        <v>1</v>
      </c>
      <c r="G60" s="48">
        <f t="shared" ca="1" si="101"/>
        <v>1436685.0608177036</v>
      </c>
      <c r="H60" s="47">
        <f t="shared" ca="1" si="114"/>
        <v>438000</v>
      </c>
      <c r="I60" s="56">
        <f>Input!$C$4</f>
        <v>1.03</v>
      </c>
      <c r="J60" s="47">
        <f t="shared" ca="1" si="102"/>
        <v>451140</v>
      </c>
      <c r="K60" s="73">
        <f>K59+K59*Input!$C$5</f>
        <v>3.0218041401827742</v>
      </c>
      <c r="L60" s="48">
        <f t="shared" ca="1" si="103"/>
        <v>1323550.2134000552</v>
      </c>
      <c r="M60" s="48">
        <f ca="1">M59+M59*Input!$C$9</f>
        <v>5926325.8758730255</v>
      </c>
      <c r="N60" s="47">
        <f t="shared" ca="1" si="115"/>
        <v>10</v>
      </c>
      <c r="O60" s="47">
        <f t="shared" ca="1" si="116"/>
        <v>1.2</v>
      </c>
      <c r="P60" s="47">
        <f t="shared" ca="1" si="104"/>
        <v>0</v>
      </c>
      <c r="Q60" s="48">
        <f t="shared" ca="1" si="105"/>
        <v>0</v>
      </c>
      <c r="R60" s="47">
        <f t="shared" ca="1" si="117"/>
        <v>328500</v>
      </c>
      <c r="S60" s="47">
        <f t="shared" ca="1" si="106"/>
        <v>338355</v>
      </c>
      <c r="T60" s="73">
        <f>T59+T59*Input!$C$5</f>
        <v>3.0218041401827742</v>
      </c>
      <c r="U60" s="48">
        <f t="shared" ca="1" si="107"/>
        <v>992662.66005004128</v>
      </c>
      <c r="V60" s="48">
        <f t="shared" ca="1" si="108"/>
        <v>1436685.0608177036</v>
      </c>
      <c r="W60" s="48">
        <f t="shared" ca="1" si="109"/>
        <v>330887.55335001391</v>
      </c>
      <c r="X60" s="48">
        <f t="shared" ca="1" si="110"/>
        <v>1767572.6141677175</v>
      </c>
      <c r="Y60" s="48">
        <f t="shared" ca="1" si="118"/>
        <v>-374946.15203985455</v>
      </c>
      <c r="Z60" s="47">
        <f t="shared" ca="1" si="119"/>
        <v>-1</v>
      </c>
      <c r="AA60" s="74">
        <f t="shared" si="98"/>
        <v>13</v>
      </c>
      <c r="AB60" s="75">
        <f t="shared" ca="1" si="99"/>
        <v>-374946.15203985455</v>
      </c>
      <c r="AC60" s="47">
        <f t="shared" ca="1" si="111"/>
        <v>112785</v>
      </c>
      <c r="AD60" s="47"/>
      <c r="AE60" s="47"/>
    </row>
    <row r="61" spans="1:31" ht="12.75" x14ac:dyDescent="0.2">
      <c r="A61" s="47"/>
      <c r="B61" s="52">
        <v>14</v>
      </c>
      <c r="C61" s="48">
        <f ca="1">C60+C60*Input!$C$9</f>
        <v>1508519.3138585887</v>
      </c>
      <c r="D61" s="47">
        <f t="shared" ca="1" si="112"/>
        <v>3</v>
      </c>
      <c r="E61" s="47">
        <f t="shared" ca="1" si="113"/>
        <v>4.333333333333333</v>
      </c>
      <c r="F61" s="47">
        <f t="shared" ca="1" si="100"/>
        <v>0</v>
      </c>
      <c r="G61" s="48">
        <f t="shared" ca="1" si="101"/>
        <v>0</v>
      </c>
      <c r="H61" s="47">
        <f t="shared" ca="1" si="114"/>
        <v>438000</v>
      </c>
      <c r="I61" s="56">
        <f>Input!$C$4</f>
        <v>1.03</v>
      </c>
      <c r="J61" s="47">
        <f t="shared" ca="1" si="102"/>
        <v>451140</v>
      </c>
      <c r="K61" s="73">
        <f>K60+K60*Input!$C$5</f>
        <v>3.2635484713973963</v>
      </c>
      <c r="L61" s="48">
        <f t="shared" ca="1" si="103"/>
        <v>1429434.2304720597</v>
      </c>
      <c r="M61" s="48">
        <f ca="1">M60+M60*Input!$C$9</f>
        <v>6222642.1696666768</v>
      </c>
      <c r="N61" s="47">
        <f t="shared" ca="1" si="115"/>
        <v>10</v>
      </c>
      <c r="O61" s="47">
        <f t="shared" ca="1" si="116"/>
        <v>1.3</v>
      </c>
      <c r="P61" s="47">
        <f t="shared" ca="1" si="104"/>
        <v>0</v>
      </c>
      <c r="Q61" s="48">
        <f t="shared" ca="1" si="105"/>
        <v>0</v>
      </c>
      <c r="R61" s="47">
        <f t="shared" ca="1" si="117"/>
        <v>328500</v>
      </c>
      <c r="S61" s="47">
        <f t="shared" ca="1" si="106"/>
        <v>338355</v>
      </c>
      <c r="T61" s="73">
        <f>T60+T60*Input!$C$5</f>
        <v>3.2635484713973963</v>
      </c>
      <c r="U61" s="48">
        <f t="shared" ca="1" si="107"/>
        <v>1072075.6728540447</v>
      </c>
      <c r="V61" s="48">
        <f t="shared" ca="1" si="108"/>
        <v>0</v>
      </c>
      <c r="W61" s="48">
        <f t="shared" ca="1" si="109"/>
        <v>357358.55761801498</v>
      </c>
      <c r="X61" s="48">
        <f t="shared" ca="1" si="110"/>
        <v>357358.55761801498</v>
      </c>
      <c r="Y61" s="48">
        <f t="shared" ca="1" si="118"/>
        <v>-17587.594421839574</v>
      </c>
      <c r="Z61" s="47">
        <f t="shared" ca="1" si="119"/>
        <v>-1</v>
      </c>
      <c r="AA61" s="74">
        <f t="shared" si="98"/>
        <v>14</v>
      </c>
      <c r="AB61" s="75">
        <f t="shared" ca="1" si="99"/>
        <v>-17587.594421839574</v>
      </c>
      <c r="AC61" s="47">
        <f t="shared" ca="1" si="111"/>
        <v>112785</v>
      </c>
      <c r="AD61" s="47"/>
      <c r="AE61" s="47"/>
    </row>
    <row r="62" spans="1:31" ht="12.75" x14ac:dyDescent="0.2">
      <c r="A62" s="47"/>
      <c r="B62" s="52">
        <v>15</v>
      </c>
      <c r="C62" s="48">
        <f ca="1">C61+C61*Input!$C$9</f>
        <v>1583945.2795515181</v>
      </c>
      <c r="D62" s="47">
        <f t="shared" ca="1" si="112"/>
        <v>3</v>
      </c>
      <c r="E62" s="47">
        <f t="shared" ca="1" si="113"/>
        <v>4.666666666666667</v>
      </c>
      <c r="F62" s="47">
        <f t="shared" ca="1" si="100"/>
        <v>0</v>
      </c>
      <c r="G62" s="48">
        <f t="shared" ca="1" si="101"/>
        <v>0</v>
      </c>
      <c r="H62" s="47">
        <f t="shared" ca="1" si="114"/>
        <v>438000</v>
      </c>
      <c r="I62" s="56">
        <f>Input!$C$4</f>
        <v>1.03</v>
      </c>
      <c r="J62" s="47">
        <f t="shared" ca="1" si="102"/>
        <v>451140</v>
      </c>
      <c r="K62" s="73">
        <f>K61+K61*Input!$C$5</f>
        <v>3.5246323491091882</v>
      </c>
      <c r="L62" s="48">
        <f t="shared" ca="1" si="103"/>
        <v>1543788.9689098245</v>
      </c>
      <c r="M62" s="48">
        <f ca="1">M61+M61*Input!$C$9</f>
        <v>6533774.2781500109</v>
      </c>
      <c r="N62" s="47">
        <f t="shared" ca="1" si="115"/>
        <v>10</v>
      </c>
      <c r="O62" s="47">
        <f t="shared" ca="1" si="116"/>
        <v>1.4</v>
      </c>
      <c r="P62" s="47">
        <f t="shared" ca="1" si="104"/>
        <v>0</v>
      </c>
      <c r="Q62" s="48">
        <f t="shared" ca="1" si="105"/>
        <v>0</v>
      </c>
      <c r="R62" s="47">
        <f t="shared" ca="1" si="117"/>
        <v>328500</v>
      </c>
      <c r="S62" s="47">
        <f t="shared" ca="1" si="106"/>
        <v>338355</v>
      </c>
      <c r="T62" s="73">
        <f>T61+T61*Input!$C$5</f>
        <v>3.5246323491091882</v>
      </c>
      <c r="U62" s="48">
        <f t="shared" ca="1" si="107"/>
        <v>1157841.7266823684</v>
      </c>
      <c r="V62" s="48">
        <f t="shared" ca="1" si="108"/>
        <v>0</v>
      </c>
      <c r="W62" s="48">
        <f t="shared" ca="1" si="109"/>
        <v>385947.24222745607</v>
      </c>
      <c r="X62" s="48">
        <f t="shared" ca="1" si="110"/>
        <v>385947.24222745607</v>
      </c>
      <c r="Y62" s="48">
        <f t="shared" ca="1" si="118"/>
        <v>368359.64780561649</v>
      </c>
      <c r="Z62" s="47">
        <f t="shared" ca="1" si="119"/>
        <v>-1</v>
      </c>
      <c r="AA62" s="74">
        <f t="shared" si="98"/>
        <v>15</v>
      </c>
      <c r="AB62" s="75">
        <f t="shared" ca="1" si="99"/>
        <v>368359.64780561649</v>
      </c>
      <c r="AC62" s="47">
        <f t="shared" ca="1" si="111"/>
        <v>112785</v>
      </c>
      <c r="AD62" s="47"/>
      <c r="AE62" s="47"/>
    </row>
    <row r="63" spans="1:31" ht="12.75" x14ac:dyDescent="0.2">
      <c r="A63" s="47"/>
      <c r="B63" s="52">
        <v>16</v>
      </c>
      <c r="C63" s="48">
        <f ca="1">C62+C62*Input!$C$9</f>
        <v>1663142.543529094</v>
      </c>
      <c r="D63" s="47">
        <f t="shared" ca="1" si="112"/>
        <v>3</v>
      </c>
      <c r="E63" s="47">
        <f t="shared" ca="1" si="113"/>
        <v>5</v>
      </c>
      <c r="F63" s="47">
        <f t="shared" ca="1" si="100"/>
        <v>1</v>
      </c>
      <c r="G63" s="48">
        <f t="shared" ca="1" si="101"/>
        <v>1663142.543529094</v>
      </c>
      <c r="H63" s="47">
        <f t="shared" ca="1" si="114"/>
        <v>438000</v>
      </c>
      <c r="I63" s="56">
        <f>Input!$C$4</f>
        <v>1.03</v>
      </c>
      <c r="J63" s="47">
        <f t="shared" ca="1" si="102"/>
        <v>451140</v>
      </c>
      <c r="K63" s="73">
        <f>K62+K62*Input!$C$5</f>
        <v>3.8066029370379235</v>
      </c>
      <c r="L63" s="48">
        <f t="shared" ca="1" si="103"/>
        <v>1667292.0864226106</v>
      </c>
      <c r="M63" s="48">
        <f ca="1">M62+M62*Input!$C$9</f>
        <v>6860462.9920575116</v>
      </c>
      <c r="N63" s="47">
        <f t="shared" ca="1" si="115"/>
        <v>10</v>
      </c>
      <c r="O63" s="47">
        <f t="shared" ca="1" si="116"/>
        <v>1.5</v>
      </c>
      <c r="P63" s="47">
        <f t="shared" ca="1" si="104"/>
        <v>0</v>
      </c>
      <c r="Q63" s="48">
        <f t="shared" ca="1" si="105"/>
        <v>0</v>
      </c>
      <c r="R63" s="47">
        <f t="shared" ca="1" si="117"/>
        <v>328500</v>
      </c>
      <c r="S63" s="47">
        <f t="shared" ca="1" si="106"/>
        <v>338355</v>
      </c>
      <c r="T63" s="73">
        <f>T62+T62*Input!$C$5</f>
        <v>3.8066029370379235</v>
      </c>
      <c r="U63" s="48">
        <f t="shared" ca="1" si="107"/>
        <v>1250469.0648169578</v>
      </c>
      <c r="V63" s="48">
        <f t="shared" ca="1" si="108"/>
        <v>1663142.543529094</v>
      </c>
      <c r="W63" s="48">
        <f t="shared" ca="1" si="109"/>
        <v>416823.02160565276</v>
      </c>
      <c r="X63" s="48">
        <f t="shared" ca="1" si="110"/>
        <v>2079965.5651347467</v>
      </c>
      <c r="Y63" s="48">
        <f t="shared" ca="1" si="118"/>
        <v>2448325.2129403632</v>
      </c>
      <c r="Z63" s="47">
        <f t="shared" ca="1" si="119"/>
        <v>-1</v>
      </c>
      <c r="AA63" s="74">
        <f t="shared" si="98"/>
        <v>16</v>
      </c>
      <c r="AB63" s="75">
        <f t="shared" ca="1" si="99"/>
        <v>2448325.2129403632</v>
      </c>
      <c r="AC63" s="47">
        <f t="shared" ca="1" si="111"/>
        <v>112785</v>
      </c>
      <c r="AD63" s="47"/>
      <c r="AE63" s="47"/>
    </row>
    <row r="64" spans="1:31" ht="12.75" x14ac:dyDescent="0.2">
      <c r="A64" s="47"/>
      <c r="B64" s="52">
        <v>17</v>
      </c>
      <c r="C64" s="48">
        <f ca="1">C63+C63*Input!$C$9</f>
        <v>1746299.6707055487</v>
      </c>
      <c r="D64" s="47">
        <f t="shared" ca="1" si="112"/>
        <v>3</v>
      </c>
      <c r="E64" s="47">
        <f t="shared" ca="1" si="113"/>
        <v>5.333333333333333</v>
      </c>
      <c r="F64" s="47">
        <f t="shared" ca="1" si="100"/>
        <v>0</v>
      </c>
      <c r="G64" s="48">
        <f t="shared" ca="1" si="101"/>
        <v>0</v>
      </c>
      <c r="H64" s="47">
        <f t="shared" ca="1" si="114"/>
        <v>438000</v>
      </c>
      <c r="I64" s="56">
        <f>Input!$C$4</f>
        <v>1.03</v>
      </c>
      <c r="J64" s="47">
        <f t="shared" ca="1" si="102"/>
        <v>451140</v>
      </c>
      <c r="K64" s="73">
        <f>K63+K63*Input!$C$5</f>
        <v>4.1111311720009578</v>
      </c>
      <c r="L64" s="48">
        <f t="shared" ca="1" si="103"/>
        <v>1800675.4533364195</v>
      </c>
      <c r="M64" s="48">
        <f ca="1">M63+M63*Input!$C$9</f>
        <v>7203486.1416603867</v>
      </c>
      <c r="N64" s="47">
        <f t="shared" ca="1" si="115"/>
        <v>10</v>
      </c>
      <c r="O64" s="47">
        <f t="shared" ca="1" si="116"/>
        <v>1.6</v>
      </c>
      <c r="P64" s="47">
        <f t="shared" ca="1" si="104"/>
        <v>0</v>
      </c>
      <c r="Q64" s="48">
        <f t="shared" ca="1" si="105"/>
        <v>0</v>
      </c>
      <c r="R64" s="47">
        <f t="shared" ca="1" si="117"/>
        <v>328500</v>
      </c>
      <c r="S64" s="47">
        <f t="shared" ca="1" si="106"/>
        <v>338355</v>
      </c>
      <c r="T64" s="73">
        <f>T63+T63*Input!$C$5</f>
        <v>4.1111311720009578</v>
      </c>
      <c r="U64" s="48">
        <f t="shared" ca="1" si="107"/>
        <v>1350506.5900023147</v>
      </c>
      <c r="V64" s="48">
        <f t="shared" ca="1" si="108"/>
        <v>0</v>
      </c>
      <c r="W64" s="48">
        <f t="shared" ca="1" si="109"/>
        <v>450168.86333410488</v>
      </c>
      <c r="X64" s="48">
        <f t="shared" ca="1" si="110"/>
        <v>450168.86333410488</v>
      </c>
      <c r="Y64" s="48">
        <f t="shared" ca="1" si="118"/>
        <v>2898494.0762744681</v>
      </c>
      <c r="Z64" s="47">
        <f t="shared" ca="1" si="119"/>
        <v>-1</v>
      </c>
      <c r="AA64" s="74">
        <f t="shared" si="98"/>
        <v>17</v>
      </c>
      <c r="AB64" s="75">
        <f t="shared" ca="1" si="99"/>
        <v>2898494.0762744681</v>
      </c>
      <c r="AC64" s="47">
        <f t="shared" ca="1" si="111"/>
        <v>112785</v>
      </c>
      <c r="AD64" s="47"/>
      <c r="AE64" s="47"/>
    </row>
    <row r="65" spans="1:31" ht="12.75" x14ac:dyDescent="0.2">
      <c r="A65" s="47"/>
      <c r="B65" s="52">
        <v>18</v>
      </c>
      <c r="C65" s="48">
        <f ca="1">C64+C64*Input!$C$9</f>
        <v>1833614.6542408261</v>
      </c>
      <c r="D65" s="47">
        <f t="shared" ca="1" si="112"/>
        <v>3</v>
      </c>
      <c r="E65" s="47">
        <f t="shared" ca="1" si="113"/>
        <v>5.666666666666667</v>
      </c>
      <c r="F65" s="47">
        <f t="shared" ca="1" si="100"/>
        <v>0</v>
      </c>
      <c r="G65" s="48">
        <f t="shared" ca="1" si="101"/>
        <v>0</v>
      </c>
      <c r="H65" s="47">
        <f t="shared" ca="1" si="114"/>
        <v>438000</v>
      </c>
      <c r="I65" s="56">
        <f>Input!$C$4</f>
        <v>1.03</v>
      </c>
      <c r="J65" s="47">
        <f t="shared" ca="1" si="102"/>
        <v>451140</v>
      </c>
      <c r="K65" s="73">
        <f>K64+K64*Input!$C$5</f>
        <v>4.4400216657610345</v>
      </c>
      <c r="L65" s="48">
        <f t="shared" ca="1" si="103"/>
        <v>1944729.4896033332</v>
      </c>
      <c r="M65" s="48">
        <f ca="1">M64+M64*Input!$C$9</f>
        <v>7563660.4487434058</v>
      </c>
      <c r="N65" s="47">
        <f t="shared" ca="1" si="115"/>
        <v>10</v>
      </c>
      <c r="O65" s="47">
        <f t="shared" ca="1" si="116"/>
        <v>1.7</v>
      </c>
      <c r="P65" s="47">
        <f t="shared" ca="1" si="104"/>
        <v>0</v>
      </c>
      <c r="Q65" s="48">
        <f t="shared" ca="1" si="105"/>
        <v>0</v>
      </c>
      <c r="R65" s="47">
        <f t="shared" ca="1" si="117"/>
        <v>328500</v>
      </c>
      <c r="S65" s="47">
        <f t="shared" ca="1" si="106"/>
        <v>338355</v>
      </c>
      <c r="T65" s="73">
        <f>T64+T64*Input!$C$5</f>
        <v>4.4400216657610345</v>
      </c>
      <c r="U65" s="48">
        <f t="shared" ca="1" si="107"/>
        <v>1458547.1172024999</v>
      </c>
      <c r="V65" s="48">
        <f t="shared" ca="1" si="108"/>
        <v>0</v>
      </c>
      <c r="W65" s="48">
        <f t="shared" ca="1" si="109"/>
        <v>486182.37240083329</v>
      </c>
      <c r="X65" s="48">
        <f t="shared" ca="1" si="110"/>
        <v>486182.37240083329</v>
      </c>
      <c r="Y65" s="48">
        <f t="shared" ca="1" si="118"/>
        <v>3384676.4486753014</v>
      </c>
      <c r="Z65" s="47">
        <f t="shared" ca="1" si="119"/>
        <v>-1</v>
      </c>
      <c r="AA65" s="74">
        <f t="shared" si="98"/>
        <v>18</v>
      </c>
      <c r="AB65" s="75">
        <f t="shared" ca="1" si="99"/>
        <v>3384676.4486753014</v>
      </c>
      <c r="AC65" s="47">
        <f t="shared" ca="1" si="111"/>
        <v>112785</v>
      </c>
      <c r="AD65" s="47"/>
      <c r="AE65" s="47"/>
    </row>
    <row r="66" spans="1:31" ht="12.75" x14ac:dyDescent="0.2">
      <c r="A66" s="47"/>
      <c r="B66" s="52">
        <v>19</v>
      </c>
      <c r="C66" s="48">
        <f ca="1">C65+C65*Input!$C$9</f>
        <v>1925295.3869528675</v>
      </c>
      <c r="D66" s="47">
        <f t="shared" ca="1" si="112"/>
        <v>3</v>
      </c>
      <c r="E66" s="47">
        <f t="shared" ca="1" si="113"/>
        <v>6</v>
      </c>
      <c r="F66" s="47">
        <f t="shared" ca="1" si="100"/>
        <v>1</v>
      </c>
      <c r="G66" s="48">
        <f t="shared" ca="1" si="101"/>
        <v>1925295.3869528675</v>
      </c>
      <c r="H66" s="47">
        <f t="shared" ca="1" si="114"/>
        <v>438000</v>
      </c>
      <c r="I66" s="56">
        <f>Input!$C$4</f>
        <v>1.03</v>
      </c>
      <c r="J66" s="47">
        <f t="shared" ca="1" si="102"/>
        <v>451140</v>
      </c>
      <c r="K66" s="73">
        <f>K65+K65*Input!$C$5</f>
        <v>4.7952233990219177</v>
      </c>
      <c r="L66" s="48">
        <f t="shared" ca="1" si="103"/>
        <v>2100307.8487716001</v>
      </c>
      <c r="M66" s="48">
        <f ca="1">M65+M65*Input!$C$9</f>
        <v>7941843.4711805759</v>
      </c>
      <c r="N66" s="47">
        <f t="shared" ca="1" si="115"/>
        <v>10</v>
      </c>
      <c r="O66" s="47">
        <f t="shared" ca="1" si="116"/>
        <v>1.8</v>
      </c>
      <c r="P66" s="47">
        <f t="shared" ca="1" si="104"/>
        <v>0</v>
      </c>
      <c r="Q66" s="48">
        <f t="shared" ca="1" si="105"/>
        <v>0</v>
      </c>
      <c r="R66" s="47">
        <f t="shared" ca="1" si="117"/>
        <v>328500</v>
      </c>
      <c r="S66" s="47">
        <f t="shared" ca="1" si="106"/>
        <v>338355</v>
      </c>
      <c r="T66" s="73">
        <f>T65+T65*Input!$C$5</f>
        <v>4.7952233990219177</v>
      </c>
      <c r="U66" s="48">
        <f t="shared" ca="1" si="107"/>
        <v>1575230.8865787</v>
      </c>
      <c r="V66" s="48">
        <f t="shared" ca="1" si="108"/>
        <v>1925295.3869528675</v>
      </c>
      <c r="W66" s="48">
        <f t="shared" ca="1" si="109"/>
        <v>525076.96219290001</v>
      </c>
      <c r="X66" s="48">
        <f t="shared" ca="1" si="110"/>
        <v>2450372.3491457673</v>
      </c>
      <c r="Y66" s="48">
        <f t="shared" ca="1" si="118"/>
        <v>5835048.7978210691</v>
      </c>
      <c r="Z66" s="47">
        <f t="shared" ca="1" si="119"/>
        <v>-1</v>
      </c>
      <c r="AA66" s="74">
        <f t="shared" si="98"/>
        <v>19</v>
      </c>
      <c r="AB66" s="75">
        <f t="shared" ca="1" si="99"/>
        <v>5835048.7978210691</v>
      </c>
      <c r="AC66" s="47">
        <f t="shared" ca="1" si="111"/>
        <v>112785</v>
      </c>
      <c r="AD66" s="47"/>
      <c r="AE66" s="47"/>
    </row>
    <row r="67" spans="1:31" ht="12.75" x14ac:dyDescent="0.2">
      <c r="A67" s="47"/>
      <c r="B67" s="52">
        <v>20</v>
      </c>
      <c r="C67" s="48">
        <f ca="1">C66+C66*Input!$C$9</f>
        <v>2021560.156300511</v>
      </c>
      <c r="D67" s="47">
        <f t="shared" ca="1" si="112"/>
        <v>3</v>
      </c>
      <c r="E67" s="47">
        <f t="shared" ca="1" si="113"/>
        <v>6.333333333333333</v>
      </c>
      <c r="F67" s="47">
        <f t="shared" ca="1" si="100"/>
        <v>0</v>
      </c>
      <c r="G67" s="48">
        <f t="shared" ca="1" si="101"/>
        <v>0</v>
      </c>
      <c r="H67" s="47">
        <f t="shared" ca="1" si="114"/>
        <v>438000</v>
      </c>
      <c r="I67" s="56">
        <f>Input!$C$4</f>
        <v>1.03</v>
      </c>
      <c r="J67" s="47">
        <f t="shared" ca="1" si="102"/>
        <v>451140</v>
      </c>
      <c r="K67" s="73">
        <f>K66+K66*Input!$C$5</f>
        <v>5.1788412709436713</v>
      </c>
      <c r="L67" s="48">
        <f t="shared" ca="1" si="103"/>
        <v>2268332.4766733279</v>
      </c>
      <c r="M67" s="48">
        <f ca="1">M66+M66*Input!$C$9</f>
        <v>8338935.6447396046</v>
      </c>
      <c r="N67" s="47">
        <f t="shared" ca="1" si="115"/>
        <v>10</v>
      </c>
      <c r="O67" s="47">
        <f t="shared" ca="1" si="116"/>
        <v>1.9</v>
      </c>
      <c r="P67" s="47">
        <f t="shared" ca="1" si="104"/>
        <v>0</v>
      </c>
      <c r="Q67" s="48">
        <f t="shared" ca="1" si="105"/>
        <v>0</v>
      </c>
      <c r="R67" s="47">
        <f t="shared" ca="1" si="117"/>
        <v>328500</v>
      </c>
      <c r="S67" s="47">
        <f t="shared" ca="1" si="106"/>
        <v>338355</v>
      </c>
      <c r="T67" s="73">
        <f>T66+T66*Input!$C$5</f>
        <v>5.1788412709436713</v>
      </c>
      <c r="U67" s="48">
        <f t="shared" ca="1" si="107"/>
        <v>1701249.357504996</v>
      </c>
      <c r="V67" s="48">
        <f t="shared" ca="1" si="108"/>
        <v>0</v>
      </c>
      <c r="W67" s="48">
        <f t="shared" ca="1" si="109"/>
        <v>567083.11916833185</v>
      </c>
      <c r="X67" s="48">
        <f t="shared" ca="1" si="110"/>
        <v>567083.11916833185</v>
      </c>
      <c r="Y67" s="48">
        <f t="shared" ca="1" si="118"/>
        <v>6402131.916989401</v>
      </c>
      <c r="Z67" s="47">
        <f t="shared" ca="1" si="119"/>
        <v>-1</v>
      </c>
      <c r="AA67" s="74">
        <f t="shared" si="98"/>
        <v>20</v>
      </c>
      <c r="AB67" s="75">
        <f t="shared" ca="1" si="99"/>
        <v>6402131.916989401</v>
      </c>
      <c r="AC67" s="47">
        <f t="shared" ca="1" si="111"/>
        <v>112785</v>
      </c>
      <c r="AD67" s="47"/>
      <c r="AE67" s="47"/>
    </row>
    <row r="68" spans="1:31" ht="12.75" x14ac:dyDescent="0.2">
      <c r="A68" s="47"/>
      <c r="B68" s="52">
        <v>21</v>
      </c>
      <c r="C68" s="48">
        <f ca="1">C67+C67*Input!$C$9</f>
        <v>2122638.1641155365</v>
      </c>
      <c r="D68" s="47">
        <f t="shared" ca="1" si="112"/>
        <v>3</v>
      </c>
      <c r="E68" s="47">
        <f t="shared" ca="1" si="113"/>
        <v>6.666666666666667</v>
      </c>
      <c r="F68" s="47">
        <f t="shared" ca="1" si="100"/>
        <v>0</v>
      </c>
      <c r="G68" s="48">
        <f t="shared" ca="1" si="101"/>
        <v>0</v>
      </c>
      <c r="H68" s="47">
        <f t="shared" ca="1" si="114"/>
        <v>438000</v>
      </c>
      <c r="I68" s="56">
        <f>Input!$C$4</f>
        <v>1.03</v>
      </c>
      <c r="J68" s="47">
        <f t="shared" ca="1" si="102"/>
        <v>451140</v>
      </c>
      <c r="K68" s="73">
        <f>K67+K67*Input!$C$5</f>
        <v>5.5931485726191648</v>
      </c>
      <c r="L68" s="48">
        <f t="shared" ca="1" si="103"/>
        <v>2449799.0748071941</v>
      </c>
      <c r="M68" s="48">
        <f ca="1">M67+M67*Input!$C$9</f>
        <v>8755882.4269765839</v>
      </c>
      <c r="N68" s="47">
        <f t="shared" ca="1" si="115"/>
        <v>10</v>
      </c>
      <c r="O68" s="47">
        <f t="shared" ca="1" si="116"/>
        <v>2</v>
      </c>
      <c r="P68" s="47">
        <f t="shared" ca="1" si="104"/>
        <v>1</v>
      </c>
      <c r="Q68" s="48">
        <f t="shared" ca="1" si="105"/>
        <v>8755882.4269765839</v>
      </c>
      <c r="R68" s="47">
        <f t="shared" ca="1" si="117"/>
        <v>328500</v>
      </c>
      <c r="S68" s="47">
        <f t="shared" ca="1" si="106"/>
        <v>338355</v>
      </c>
      <c r="T68" s="73">
        <f>T67+T67*Input!$C$5</f>
        <v>5.5931485726191648</v>
      </c>
      <c r="U68" s="48">
        <f t="shared" ca="1" si="107"/>
        <v>1837349.3061053955</v>
      </c>
      <c r="V68" s="48">
        <f t="shared" ca="1" si="108"/>
        <v>-8755882.4269765839</v>
      </c>
      <c r="W68" s="48">
        <f t="shared" ca="1" si="109"/>
        <v>612449.76870179852</v>
      </c>
      <c r="X68" s="48">
        <f t="shared" ca="1" si="110"/>
        <v>-8143432.6582747856</v>
      </c>
      <c r="Y68" s="48">
        <f t="shared" ca="1" si="118"/>
        <v>-1741300.7412853846</v>
      </c>
      <c r="Z68" s="47">
        <f t="shared" ca="1" si="119"/>
        <v>-1</v>
      </c>
      <c r="AA68" s="74">
        <f t="shared" si="98"/>
        <v>21</v>
      </c>
      <c r="AB68" s="75">
        <f t="shared" ca="1" si="99"/>
        <v>-1741300.7412853846</v>
      </c>
      <c r="AC68" s="47">
        <f t="shared" ca="1" si="111"/>
        <v>112785</v>
      </c>
      <c r="AD68" s="47"/>
      <c r="AE68" s="47"/>
    </row>
    <row r="69" spans="1:31" ht="12.75" x14ac:dyDescent="0.2">
      <c r="A69" s="47"/>
      <c r="B69" s="52">
        <v>22</v>
      </c>
      <c r="C69" s="48">
        <f ca="1">C68+C68*Input!$C$9</f>
        <v>2228770.0723213134</v>
      </c>
      <c r="D69" s="47">
        <f t="shared" ca="1" si="112"/>
        <v>3</v>
      </c>
      <c r="E69" s="47">
        <f t="shared" ca="1" si="113"/>
        <v>7</v>
      </c>
      <c r="F69" s="47">
        <f t="shared" ca="1" si="100"/>
        <v>1</v>
      </c>
      <c r="G69" s="48">
        <f t="shared" ca="1" si="101"/>
        <v>2228770.0723213134</v>
      </c>
      <c r="H69" s="47">
        <f t="shared" ca="1" si="114"/>
        <v>438000</v>
      </c>
      <c r="I69" s="56">
        <f>Input!$C$4</f>
        <v>1.03</v>
      </c>
      <c r="J69" s="47">
        <f t="shared" ca="1" si="102"/>
        <v>451140</v>
      </c>
      <c r="K69" s="73">
        <f>K68+K68*Input!$C$5</f>
        <v>6.0406004584286981</v>
      </c>
      <c r="L69" s="48">
        <f t="shared" ca="1" si="103"/>
        <v>2645783.0007917699</v>
      </c>
      <c r="M69" s="48">
        <f ca="1">M68+M68*Input!$C$9</f>
        <v>9193676.5483254138</v>
      </c>
      <c r="N69" s="47">
        <f t="shared" ca="1" si="115"/>
        <v>10</v>
      </c>
      <c r="O69" s="47">
        <f t="shared" ca="1" si="116"/>
        <v>2.1</v>
      </c>
      <c r="P69" s="47">
        <f t="shared" ca="1" si="104"/>
        <v>0</v>
      </c>
      <c r="Q69" s="48">
        <f t="shared" ca="1" si="105"/>
        <v>0</v>
      </c>
      <c r="R69" s="47">
        <f t="shared" ca="1" si="117"/>
        <v>328500</v>
      </c>
      <c r="S69" s="47">
        <f t="shared" ca="1" si="106"/>
        <v>338355</v>
      </c>
      <c r="T69" s="73">
        <f>T68+T68*Input!$C$5</f>
        <v>6.0406004584286981</v>
      </c>
      <c r="U69" s="48">
        <f t="shared" ca="1" si="107"/>
        <v>1984337.2505938273</v>
      </c>
      <c r="V69" s="48">
        <f t="shared" ca="1" si="108"/>
        <v>2228770.0723213134</v>
      </c>
      <c r="W69" s="48">
        <f t="shared" ca="1" si="109"/>
        <v>661445.7501979426</v>
      </c>
      <c r="X69" s="48">
        <f t="shared" ca="1" si="110"/>
        <v>2890215.8225192558</v>
      </c>
      <c r="Y69" s="48">
        <f t="shared" ca="1" si="118"/>
        <v>1148915.0812338712</v>
      </c>
      <c r="Z69" s="47">
        <f t="shared" ca="1" si="119"/>
        <v>-1</v>
      </c>
      <c r="AA69" s="74">
        <f t="shared" si="98"/>
        <v>22</v>
      </c>
      <c r="AB69" s="75">
        <f t="shared" ca="1" si="99"/>
        <v>1148915.0812338712</v>
      </c>
      <c r="AC69" s="47">
        <f t="shared" ca="1" si="111"/>
        <v>112785</v>
      </c>
      <c r="AD69" s="47"/>
      <c r="AE69" s="47"/>
    </row>
    <row r="70" spans="1:31" ht="12.75" x14ac:dyDescent="0.2">
      <c r="A70" s="47"/>
      <c r="B70" s="52">
        <v>23</v>
      </c>
      <c r="C70" s="48">
        <f ca="1">C69+C69*Input!$C$9</f>
        <v>2340208.5759373792</v>
      </c>
      <c r="D70" s="47">
        <f t="shared" ca="1" si="112"/>
        <v>3</v>
      </c>
      <c r="E70" s="47">
        <f t="shared" ca="1" si="113"/>
        <v>7.333333333333333</v>
      </c>
      <c r="F70" s="47">
        <f t="shared" ca="1" si="100"/>
        <v>0</v>
      </c>
      <c r="G70" s="48">
        <f t="shared" ca="1" si="101"/>
        <v>0</v>
      </c>
      <c r="H70" s="47">
        <f t="shared" ca="1" si="114"/>
        <v>438000</v>
      </c>
      <c r="I70" s="56">
        <f>Input!$C$4</f>
        <v>1.03</v>
      </c>
      <c r="J70" s="47">
        <f t="shared" ca="1" si="102"/>
        <v>451140</v>
      </c>
      <c r="K70" s="73">
        <f>K69+K69*Input!$C$5</f>
        <v>6.5238484951029942</v>
      </c>
      <c r="L70" s="48">
        <f t="shared" ca="1" si="103"/>
        <v>2857445.6408551116</v>
      </c>
      <c r="M70" s="48">
        <f ca="1">M69+M69*Input!$C$9</f>
        <v>9653360.3757416848</v>
      </c>
      <c r="N70" s="47">
        <f t="shared" ca="1" si="115"/>
        <v>10</v>
      </c>
      <c r="O70" s="47">
        <f t="shared" ca="1" si="116"/>
        <v>2.2000000000000002</v>
      </c>
      <c r="P70" s="47">
        <f t="shared" ca="1" si="104"/>
        <v>0</v>
      </c>
      <c r="Q70" s="48">
        <f t="shared" ca="1" si="105"/>
        <v>0</v>
      </c>
      <c r="R70" s="47">
        <f t="shared" ca="1" si="117"/>
        <v>328500</v>
      </c>
      <c r="S70" s="47">
        <f t="shared" ca="1" si="106"/>
        <v>338355</v>
      </c>
      <c r="T70" s="73">
        <f>T69+T69*Input!$C$5</f>
        <v>6.5238484951029942</v>
      </c>
      <c r="U70" s="48">
        <f t="shared" ca="1" si="107"/>
        <v>2143084.2306413334</v>
      </c>
      <c r="V70" s="48">
        <f t="shared" ca="1" si="108"/>
        <v>0</v>
      </c>
      <c r="W70" s="48">
        <f t="shared" ca="1" si="109"/>
        <v>714361.41021377826</v>
      </c>
      <c r="X70" s="48">
        <f t="shared" ca="1" si="110"/>
        <v>714361.41021377826</v>
      </c>
      <c r="Y70" s="48">
        <f t="shared" ca="1" si="118"/>
        <v>1863276.4914476494</v>
      </c>
      <c r="Z70" s="47">
        <f t="shared" ca="1" si="119"/>
        <v>-1</v>
      </c>
      <c r="AA70" s="74">
        <f t="shared" si="98"/>
        <v>23</v>
      </c>
      <c r="AB70" s="75">
        <f t="shared" ca="1" si="99"/>
        <v>1863276.4914476494</v>
      </c>
      <c r="AC70" s="47">
        <f t="shared" ca="1" si="111"/>
        <v>112785</v>
      </c>
      <c r="AD70" s="47"/>
      <c r="AE70" s="47"/>
    </row>
    <row r="71" spans="1:31" ht="12.75" x14ac:dyDescent="0.2">
      <c r="A71" s="47"/>
      <c r="B71" s="52">
        <v>24</v>
      </c>
      <c r="C71" s="48">
        <f ca="1">C70+C70*Input!$C$9</f>
        <v>2457219.0047342479</v>
      </c>
      <c r="D71" s="47">
        <f t="shared" ca="1" si="112"/>
        <v>3</v>
      </c>
      <c r="E71" s="47">
        <f t="shared" ca="1" si="113"/>
        <v>7.666666666666667</v>
      </c>
      <c r="F71" s="47">
        <f t="shared" ca="1" si="100"/>
        <v>0</v>
      </c>
      <c r="G71" s="48">
        <f t="shared" ca="1" si="101"/>
        <v>0</v>
      </c>
      <c r="H71" s="47">
        <f t="shared" ca="1" si="114"/>
        <v>438000</v>
      </c>
      <c r="I71" s="56">
        <f>Input!$C$4</f>
        <v>1.03</v>
      </c>
      <c r="J71" s="47">
        <f t="shared" ca="1" si="102"/>
        <v>451140</v>
      </c>
      <c r="K71" s="73">
        <f>K70+K70*Input!$C$5</f>
        <v>7.0457563747112335</v>
      </c>
      <c r="L71" s="48">
        <f t="shared" ca="1" si="103"/>
        <v>3086041.2921235203</v>
      </c>
      <c r="M71" s="48">
        <f ca="1">M70+M70*Input!$C$9</f>
        <v>10136028.394528769</v>
      </c>
      <c r="N71" s="47">
        <f t="shared" ca="1" si="115"/>
        <v>10</v>
      </c>
      <c r="O71" s="47">
        <f t="shared" ca="1" si="116"/>
        <v>2.2999999999999998</v>
      </c>
      <c r="P71" s="47">
        <f t="shared" ca="1" si="104"/>
        <v>0</v>
      </c>
      <c r="Q71" s="48">
        <f t="shared" ca="1" si="105"/>
        <v>0</v>
      </c>
      <c r="R71" s="47">
        <f t="shared" ca="1" si="117"/>
        <v>328500</v>
      </c>
      <c r="S71" s="47">
        <f t="shared" ca="1" si="106"/>
        <v>338355</v>
      </c>
      <c r="T71" s="73">
        <f>T70+T70*Input!$C$5</f>
        <v>7.0457563747112335</v>
      </c>
      <c r="U71" s="48">
        <f t="shared" ca="1" si="107"/>
        <v>2314530.9690926401</v>
      </c>
      <c r="V71" s="48">
        <f t="shared" ca="1" si="108"/>
        <v>0</v>
      </c>
      <c r="W71" s="48">
        <f t="shared" ca="1" si="109"/>
        <v>771510.32303088019</v>
      </c>
      <c r="X71" s="48">
        <f t="shared" ca="1" si="110"/>
        <v>771510.32303088019</v>
      </c>
      <c r="Y71" s="48">
        <f t="shared" ca="1" si="118"/>
        <v>2634786.8144785296</v>
      </c>
      <c r="Z71" s="47">
        <f t="shared" ca="1" si="119"/>
        <v>-1</v>
      </c>
      <c r="AA71" s="74">
        <f t="shared" si="98"/>
        <v>24</v>
      </c>
      <c r="AB71" s="75">
        <f t="shared" ca="1" si="99"/>
        <v>2634786.8144785296</v>
      </c>
      <c r="AC71" s="47">
        <f t="shared" ca="1" si="111"/>
        <v>112785</v>
      </c>
      <c r="AD71" s="47"/>
      <c r="AE71" s="47"/>
    </row>
    <row r="72" spans="1:31" ht="12.75" x14ac:dyDescent="0.2">
      <c r="A72" s="47"/>
      <c r="B72" s="52">
        <v>25</v>
      </c>
      <c r="C72" s="48">
        <f ca="1">C71+C71*Input!$C$9</f>
        <v>2580079.9549709605</v>
      </c>
      <c r="D72" s="47">
        <f t="shared" ca="1" si="112"/>
        <v>3</v>
      </c>
      <c r="E72" s="47">
        <f t="shared" ca="1" si="113"/>
        <v>8</v>
      </c>
      <c r="F72" s="47">
        <f t="shared" ca="1" si="100"/>
        <v>1</v>
      </c>
      <c r="G72" s="48">
        <f t="shared" ca="1" si="101"/>
        <v>2580079.9549709605</v>
      </c>
      <c r="H72" s="47">
        <f t="shared" ca="1" si="114"/>
        <v>438000</v>
      </c>
      <c r="I72" s="56">
        <f>Input!$C$4</f>
        <v>1.03</v>
      </c>
      <c r="J72" s="47">
        <f t="shared" ca="1" si="102"/>
        <v>451140</v>
      </c>
      <c r="K72" s="73">
        <f>K71+K71*Input!$C$5</f>
        <v>7.609416884688132</v>
      </c>
      <c r="L72" s="48">
        <f t="shared" ca="1" si="103"/>
        <v>3332924.5954934019</v>
      </c>
      <c r="M72" s="48">
        <f ca="1">M71+M71*Input!$C$9</f>
        <v>10642829.814255208</v>
      </c>
      <c r="N72" s="47">
        <f t="shared" ca="1" si="115"/>
        <v>10</v>
      </c>
      <c r="O72" s="47">
        <f t="shared" ca="1" si="116"/>
        <v>2.4</v>
      </c>
      <c r="P72" s="47">
        <f t="shared" ca="1" si="104"/>
        <v>0</v>
      </c>
      <c r="Q72" s="48">
        <f t="shared" ca="1" si="105"/>
        <v>0</v>
      </c>
      <c r="R72" s="47">
        <f t="shared" ca="1" si="117"/>
        <v>328500</v>
      </c>
      <c r="S72" s="47">
        <f t="shared" ca="1" si="106"/>
        <v>338355</v>
      </c>
      <c r="T72" s="73">
        <f>T71+T71*Input!$C$5</f>
        <v>7.609416884688132</v>
      </c>
      <c r="U72" s="48">
        <f t="shared" ca="1" si="107"/>
        <v>2499693.4466200513</v>
      </c>
      <c r="V72" s="48">
        <f t="shared" ca="1" si="108"/>
        <v>2580079.9549709605</v>
      </c>
      <c r="W72" s="48">
        <f t="shared" ca="1" si="109"/>
        <v>833231.14887335058</v>
      </c>
      <c r="X72" s="48">
        <f t="shared" ca="1" si="110"/>
        <v>3413311.1038443111</v>
      </c>
      <c r="Y72" s="48">
        <f t="shared" ca="1" si="118"/>
        <v>6048097.9183228407</v>
      </c>
      <c r="Z72" s="47">
        <f t="shared" ca="1" si="119"/>
        <v>-1</v>
      </c>
      <c r="AA72" s="74">
        <f t="shared" si="98"/>
        <v>25</v>
      </c>
      <c r="AB72" s="75">
        <f t="shared" ca="1" si="99"/>
        <v>6048097.9183228407</v>
      </c>
      <c r="AC72" s="47">
        <f t="shared" ca="1" si="111"/>
        <v>112785</v>
      </c>
      <c r="AD72" s="47"/>
      <c r="AE72" s="47"/>
    </row>
    <row r="73" spans="1:31" ht="12.75" x14ac:dyDescent="0.2">
      <c r="A73" s="47"/>
      <c r="B73" s="52">
        <v>26</v>
      </c>
      <c r="C73" s="48">
        <f ca="1">C72+C72*Input!$C$9</f>
        <v>2709083.9527195087</v>
      </c>
      <c r="D73" s="47">
        <f t="shared" ca="1" si="112"/>
        <v>3</v>
      </c>
      <c r="E73" s="47">
        <f t="shared" ca="1" si="113"/>
        <v>8.3333333333333339</v>
      </c>
      <c r="F73" s="47">
        <f t="shared" ca="1" si="100"/>
        <v>0</v>
      </c>
      <c r="G73" s="48">
        <f t="shared" ca="1" si="101"/>
        <v>0</v>
      </c>
      <c r="H73" s="47">
        <f t="shared" ca="1" si="114"/>
        <v>438000</v>
      </c>
      <c r="I73" s="56">
        <f>Input!$C$4</f>
        <v>1.03</v>
      </c>
      <c r="J73" s="47">
        <f t="shared" ca="1" si="102"/>
        <v>451140</v>
      </c>
      <c r="K73" s="73">
        <f>K72+K72*Input!$C$5</f>
        <v>8.218170235463182</v>
      </c>
      <c r="L73" s="48">
        <f t="shared" ca="1" si="103"/>
        <v>3599558.5631328737</v>
      </c>
      <c r="M73" s="48">
        <f ca="1">M72+M72*Input!$C$9</f>
        <v>11174971.304967968</v>
      </c>
      <c r="N73" s="47">
        <f t="shared" ca="1" si="115"/>
        <v>10</v>
      </c>
      <c r="O73" s="47">
        <f t="shared" ca="1" si="116"/>
        <v>2.5</v>
      </c>
      <c r="P73" s="47">
        <f t="shared" ca="1" si="104"/>
        <v>0</v>
      </c>
      <c r="Q73" s="48">
        <f t="shared" ca="1" si="105"/>
        <v>0</v>
      </c>
      <c r="R73" s="47">
        <f t="shared" ca="1" si="117"/>
        <v>328500</v>
      </c>
      <c r="S73" s="47">
        <f t="shared" ca="1" si="106"/>
        <v>338355</v>
      </c>
      <c r="T73" s="73">
        <f>T72+T72*Input!$C$5</f>
        <v>8.218170235463182</v>
      </c>
      <c r="U73" s="48">
        <f t="shared" ca="1" si="107"/>
        <v>2699668.9223496551</v>
      </c>
      <c r="V73" s="48">
        <f t="shared" ca="1" si="108"/>
        <v>0</v>
      </c>
      <c r="W73" s="48">
        <f t="shared" ca="1" si="109"/>
        <v>899889.64078321867</v>
      </c>
      <c r="X73" s="48">
        <f t="shared" ca="1" si="110"/>
        <v>899889.64078321867</v>
      </c>
      <c r="Y73" s="48">
        <f t="shared" ca="1" si="118"/>
        <v>6947987.5591060594</v>
      </c>
      <c r="Z73" s="47">
        <f t="shared" ca="1" si="119"/>
        <v>-1</v>
      </c>
      <c r="AA73" s="74">
        <f t="shared" si="98"/>
        <v>26</v>
      </c>
      <c r="AB73" s="75">
        <f t="shared" ca="1" si="99"/>
        <v>6947987.5591060594</v>
      </c>
      <c r="AC73" s="47">
        <f t="shared" ca="1" si="111"/>
        <v>112785</v>
      </c>
      <c r="AD73" s="47"/>
      <c r="AE73" s="47"/>
    </row>
    <row r="74" spans="1:31" ht="12.75" x14ac:dyDescent="0.2">
      <c r="A74" s="47"/>
      <c r="B74" s="52">
        <v>27</v>
      </c>
      <c r="C74" s="48">
        <f ca="1">C73+C73*Input!$C$9</f>
        <v>2844538.1503554843</v>
      </c>
      <c r="D74" s="47">
        <f t="shared" ca="1" si="112"/>
        <v>3</v>
      </c>
      <c r="E74" s="47">
        <f t="shared" ca="1" si="113"/>
        <v>8.6666666666666661</v>
      </c>
      <c r="F74" s="47">
        <f t="shared" ca="1" si="100"/>
        <v>0</v>
      </c>
      <c r="G74" s="48">
        <f t="shared" ca="1" si="101"/>
        <v>0</v>
      </c>
      <c r="H74" s="47">
        <f t="shared" ca="1" si="114"/>
        <v>438000</v>
      </c>
      <c r="I74" s="56">
        <f>Input!$C$4</f>
        <v>1.03</v>
      </c>
      <c r="J74" s="47">
        <f t="shared" ca="1" si="102"/>
        <v>451140</v>
      </c>
      <c r="K74" s="73">
        <f>K73+K73*Input!$C$5</f>
        <v>8.8756238543002368</v>
      </c>
      <c r="L74" s="48">
        <f t="shared" ca="1" si="103"/>
        <v>3887523.2481835037</v>
      </c>
      <c r="M74" s="48">
        <f ca="1">M73+M73*Input!$C$9</f>
        <v>11733719.870216366</v>
      </c>
      <c r="N74" s="47">
        <f t="shared" ca="1" si="115"/>
        <v>10</v>
      </c>
      <c r="O74" s="47">
        <f t="shared" ca="1" si="116"/>
        <v>2.6</v>
      </c>
      <c r="P74" s="47">
        <f t="shared" ca="1" si="104"/>
        <v>0</v>
      </c>
      <c r="Q74" s="48">
        <f t="shared" ca="1" si="105"/>
        <v>0</v>
      </c>
      <c r="R74" s="47">
        <f t="shared" ca="1" si="117"/>
        <v>328500</v>
      </c>
      <c r="S74" s="47">
        <f t="shared" ca="1" si="106"/>
        <v>338355</v>
      </c>
      <c r="T74" s="73">
        <f>T73+T73*Input!$C$5</f>
        <v>8.8756238543002368</v>
      </c>
      <c r="U74" s="48">
        <f t="shared" ca="1" si="107"/>
        <v>2915642.4361376278</v>
      </c>
      <c r="V74" s="48">
        <f t="shared" ca="1" si="108"/>
        <v>0</v>
      </c>
      <c r="W74" s="48">
        <f t="shared" ca="1" si="109"/>
        <v>971880.81204587594</v>
      </c>
      <c r="X74" s="48">
        <f t="shared" ca="1" si="110"/>
        <v>971880.81204587594</v>
      </c>
      <c r="Y74" s="48">
        <f t="shared" ca="1" si="118"/>
        <v>7919868.3711519353</v>
      </c>
      <c r="Z74" s="47">
        <f t="shared" ca="1" si="119"/>
        <v>-1</v>
      </c>
      <c r="AA74" s="74">
        <f t="shared" si="98"/>
        <v>27</v>
      </c>
      <c r="AB74" s="75">
        <f t="shared" ca="1" si="99"/>
        <v>7919868.3711519353</v>
      </c>
      <c r="AC74" s="47">
        <f t="shared" ca="1" si="111"/>
        <v>112785</v>
      </c>
      <c r="AD74" s="47"/>
      <c r="AE74" s="47"/>
    </row>
    <row r="75" spans="1:31" ht="12.75" x14ac:dyDescent="0.2">
      <c r="A75" s="47"/>
      <c r="B75" s="52">
        <v>28</v>
      </c>
      <c r="C75" s="48">
        <f ca="1">C74+C74*Input!$C$9</f>
        <v>2986765.0578732584</v>
      </c>
      <c r="D75" s="47">
        <f t="shared" ca="1" si="112"/>
        <v>3</v>
      </c>
      <c r="E75" s="47">
        <f t="shared" ca="1" si="113"/>
        <v>9</v>
      </c>
      <c r="F75" s="47">
        <f t="shared" ca="1" si="100"/>
        <v>1</v>
      </c>
      <c r="G75" s="48">
        <f t="shared" ca="1" si="101"/>
        <v>2986765.0578732584</v>
      </c>
      <c r="H75" s="47">
        <f t="shared" ca="1" si="114"/>
        <v>438000</v>
      </c>
      <c r="I75" s="56">
        <f>Input!$C$4</f>
        <v>1.03</v>
      </c>
      <c r="J75" s="47">
        <f t="shared" ca="1" si="102"/>
        <v>451140</v>
      </c>
      <c r="K75" s="73">
        <f>K74+K74*Input!$C$5</f>
        <v>9.5856737626442552</v>
      </c>
      <c r="L75" s="48">
        <f t="shared" ca="1" si="103"/>
        <v>4198525.1080381842</v>
      </c>
      <c r="M75" s="48">
        <f ca="1">M74+M74*Input!$C$9</f>
        <v>12320405.863727184</v>
      </c>
      <c r="N75" s="47">
        <f t="shared" ca="1" si="115"/>
        <v>10</v>
      </c>
      <c r="O75" s="47">
        <f t="shared" ca="1" si="116"/>
        <v>2.7</v>
      </c>
      <c r="P75" s="47">
        <f t="shared" ca="1" si="104"/>
        <v>0</v>
      </c>
      <c r="Q75" s="48">
        <f t="shared" ca="1" si="105"/>
        <v>0</v>
      </c>
      <c r="R75" s="47">
        <f t="shared" ca="1" si="117"/>
        <v>328500</v>
      </c>
      <c r="S75" s="47">
        <f t="shared" ca="1" si="106"/>
        <v>338355</v>
      </c>
      <c r="T75" s="73">
        <f>T74+T74*Input!$C$5</f>
        <v>9.5856737626442552</v>
      </c>
      <c r="U75" s="48">
        <f t="shared" ca="1" si="107"/>
        <v>3148893.8310286379</v>
      </c>
      <c r="V75" s="48">
        <f t="shared" ca="1" si="108"/>
        <v>2986765.0578732584</v>
      </c>
      <c r="W75" s="48">
        <f t="shared" ca="1" si="109"/>
        <v>1049631.2770095463</v>
      </c>
      <c r="X75" s="48">
        <f t="shared" ca="1" si="110"/>
        <v>4036396.3348828047</v>
      </c>
      <c r="Y75" s="48">
        <f t="shared" ca="1" si="118"/>
        <v>11956264.70603474</v>
      </c>
      <c r="Z75" s="47">
        <f t="shared" ca="1" si="119"/>
        <v>-1</v>
      </c>
      <c r="AA75" s="74">
        <f t="shared" si="98"/>
        <v>28</v>
      </c>
      <c r="AB75" s="75">
        <f t="shared" ca="1" si="99"/>
        <v>11956264.70603474</v>
      </c>
      <c r="AC75" s="47">
        <f t="shared" ca="1" si="111"/>
        <v>112785</v>
      </c>
      <c r="AD75" s="47"/>
      <c r="AE75" s="47"/>
    </row>
    <row r="76" spans="1:31" ht="12.75" x14ac:dyDescent="0.2">
      <c r="A76" s="47"/>
      <c r="B76" s="52">
        <v>29</v>
      </c>
      <c r="C76" s="48">
        <f ca="1">C75+C75*Input!$C$9</f>
        <v>3136103.3107669214</v>
      </c>
      <c r="D76" s="47">
        <f t="shared" ca="1" si="112"/>
        <v>3</v>
      </c>
      <c r="E76" s="47">
        <f t="shared" ca="1" si="113"/>
        <v>9.3333333333333339</v>
      </c>
      <c r="F76" s="47">
        <f t="shared" ca="1" si="100"/>
        <v>0</v>
      </c>
      <c r="G76" s="48">
        <f t="shared" ca="1" si="101"/>
        <v>0</v>
      </c>
      <c r="H76" s="47">
        <f t="shared" ca="1" si="114"/>
        <v>438000</v>
      </c>
      <c r="I76" s="56">
        <f>Input!$C$4</f>
        <v>1.03</v>
      </c>
      <c r="J76" s="47">
        <f t="shared" ca="1" si="102"/>
        <v>451140</v>
      </c>
      <c r="K76" s="73">
        <f>K75+K75*Input!$C$5</f>
        <v>10.352527663655795</v>
      </c>
      <c r="L76" s="48">
        <f t="shared" ca="1" si="103"/>
        <v>4534407.1166812386</v>
      </c>
      <c r="M76" s="48">
        <f ca="1">M75+M75*Input!$C$9</f>
        <v>12936426.156913543</v>
      </c>
      <c r="N76" s="47">
        <f t="shared" ca="1" si="115"/>
        <v>10</v>
      </c>
      <c r="O76" s="47">
        <f t="shared" ca="1" si="116"/>
        <v>2.8</v>
      </c>
      <c r="P76" s="47">
        <f t="shared" ca="1" si="104"/>
        <v>0</v>
      </c>
      <c r="Q76" s="48">
        <f t="shared" ca="1" si="105"/>
        <v>0</v>
      </c>
      <c r="R76" s="47">
        <f t="shared" ca="1" si="117"/>
        <v>328500</v>
      </c>
      <c r="S76" s="47">
        <f t="shared" ca="1" si="106"/>
        <v>338355</v>
      </c>
      <c r="T76" s="73">
        <f>T75+T75*Input!$C$5</f>
        <v>10.352527663655795</v>
      </c>
      <c r="U76" s="48">
        <f t="shared" ca="1" si="107"/>
        <v>3400805.337510929</v>
      </c>
      <c r="V76" s="48">
        <f t="shared" ca="1" si="108"/>
        <v>0</v>
      </c>
      <c r="W76" s="48">
        <f t="shared" ca="1" si="109"/>
        <v>1133601.7791703097</v>
      </c>
      <c r="X76" s="48">
        <f t="shared" ca="1" si="110"/>
        <v>1133601.7791703097</v>
      </c>
      <c r="Y76" s="48">
        <f t="shared" ca="1" si="118"/>
        <v>13089866.485205051</v>
      </c>
      <c r="Z76" s="47">
        <f t="shared" ca="1" si="119"/>
        <v>-1</v>
      </c>
      <c r="AA76" s="74">
        <f t="shared" si="98"/>
        <v>29</v>
      </c>
      <c r="AB76" s="75">
        <f t="shared" ca="1" si="99"/>
        <v>13089866.485205051</v>
      </c>
      <c r="AC76" s="47">
        <f t="shared" ca="1" si="111"/>
        <v>112785</v>
      </c>
      <c r="AD76" s="47"/>
      <c r="AE76" s="47"/>
    </row>
    <row r="77" spans="1:31" ht="12.75" x14ac:dyDescent="0.2">
      <c r="A77" s="47"/>
      <c r="B77" s="52">
        <v>30</v>
      </c>
      <c r="C77" s="48">
        <f ca="1">C76+C76*Input!$C$9</f>
        <v>3292908.4763052673</v>
      </c>
      <c r="D77" s="47">
        <f t="shared" ca="1" si="112"/>
        <v>3</v>
      </c>
      <c r="E77" s="47">
        <f t="shared" ca="1" si="113"/>
        <v>9.6666666666666661</v>
      </c>
      <c r="F77" s="47">
        <f t="shared" ca="1" si="100"/>
        <v>0</v>
      </c>
      <c r="G77" s="48">
        <f t="shared" ca="1" si="101"/>
        <v>0</v>
      </c>
      <c r="H77" s="47">
        <f t="shared" ca="1" si="114"/>
        <v>438000</v>
      </c>
      <c r="I77" s="56">
        <f>Input!$C$4</f>
        <v>1.03</v>
      </c>
      <c r="J77" s="47">
        <f t="shared" ca="1" si="102"/>
        <v>451140</v>
      </c>
      <c r="K77" s="73">
        <f>K76+K76*Input!$C$5</f>
        <v>11.180729876748259</v>
      </c>
      <c r="L77" s="48">
        <f t="shared" ca="1" si="103"/>
        <v>4897159.6860157372</v>
      </c>
      <c r="M77" s="48">
        <f ca="1">M76+M76*Input!$C$9</f>
        <v>13583247.464759219</v>
      </c>
      <c r="N77" s="47">
        <f t="shared" ca="1" si="115"/>
        <v>10</v>
      </c>
      <c r="O77" s="47">
        <f t="shared" ca="1" si="116"/>
        <v>2.9</v>
      </c>
      <c r="P77" s="47">
        <f t="shared" ca="1" si="104"/>
        <v>0</v>
      </c>
      <c r="Q77" s="48">
        <f t="shared" ca="1" si="105"/>
        <v>0</v>
      </c>
      <c r="R77" s="47">
        <f t="shared" ca="1" si="117"/>
        <v>328500</v>
      </c>
      <c r="S77" s="47">
        <f t="shared" ca="1" si="106"/>
        <v>338355</v>
      </c>
      <c r="T77" s="73">
        <f>T76+T76*Input!$C$5</f>
        <v>11.180729876748259</v>
      </c>
      <c r="U77" s="48">
        <f t="shared" ca="1" si="107"/>
        <v>3672869.7645118032</v>
      </c>
      <c r="V77" s="48">
        <f t="shared" ca="1" si="108"/>
        <v>0</v>
      </c>
      <c r="W77" s="48">
        <f t="shared" ca="1" si="109"/>
        <v>1224289.9215039341</v>
      </c>
      <c r="X77" s="48">
        <f t="shared" ca="1" si="110"/>
        <v>1224289.9215039341</v>
      </c>
      <c r="Y77" s="48">
        <f t="shared" ca="1" si="118"/>
        <v>14314156.406708986</v>
      </c>
      <c r="Z77" s="47">
        <f t="shared" ca="1" si="119"/>
        <v>-1</v>
      </c>
      <c r="AA77" s="74">
        <f t="shared" si="98"/>
        <v>30</v>
      </c>
      <c r="AB77" s="75">
        <f t="shared" ca="1" si="99"/>
        <v>14314156.406708986</v>
      </c>
      <c r="AC77" s="47">
        <f t="shared" ca="1" si="111"/>
        <v>112785</v>
      </c>
      <c r="AD77" s="47"/>
      <c r="AE77" s="47"/>
    </row>
    <row r="78" spans="1:31" ht="12.75" x14ac:dyDescent="0.2">
      <c r="A78" s="47"/>
      <c r="B78" s="52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1:31" ht="12.75" x14ac:dyDescent="0.2">
      <c r="A79" s="47"/>
      <c r="B79" s="52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1:31" ht="12.75" x14ac:dyDescent="0.2">
      <c r="A80" s="47"/>
      <c r="B80" s="52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ht="12.75" x14ac:dyDescent="0.2">
      <c r="A81" s="62"/>
      <c r="B81" s="63" t="s">
        <v>126</v>
      </c>
      <c r="C81" s="62"/>
      <c r="D81" s="62"/>
      <c r="E81" s="62"/>
      <c r="F81" s="62"/>
      <c r="G81" s="62"/>
      <c r="H81" s="62"/>
      <c r="I81" s="62"/>
      <c r="J81" s="62"/>
      <c r="K81" s="62"/>
      <c r="L81" s="64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1:31" ht="12.75" x14ac:dyDescent="0.2">
      <c r="A82" s="47"/>
      <c r="B82" s="47"/>
      <c r="C82" s="52" t="s">
        <v>127</v>
      </c>
      <c r="D82" s="47"/>
      <c r="E82" s="47"/>
      <c r="F82" s="47">
        <f>Formulas!B4</f>
        <v>15</v>
      </c>
      <c r="G82" s="47"/>
      <c r="H82" s="47"/>
      <c r="I82" s="47"/>
      <c r="J82" s="47"/>
      <c r="K82" s="47"/>
      <c r="L82" s="48"/>
      <c r="M82" s="52" t="s">
        <v>128</v>
      </c>
      <c r="N82" s="47"/>
      <c r="O82" s="47"/>
      <c r="P82" s="52">
        <f>Formulas!C4</f>
        <v>30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ht="51" x14ac:dyDescent="0.2">
      <c r="A83" s="47"/>
      <c r="B83" s="52"/>
      <c r="C83" s="65" t="s">
        <v>31</v>
      </c>
      <c r="D83" s="65"/>
      <c r="E83" s="65" t="s">
        <v>32</v>
      </c>
      <c r="F83" s="65" t="s">
        <v>33</v>
      </c>
      <c r="G83" s="65" t="s">
        <v>34</v>
      </c>
      <c r="H83" s="65" t="s">
        <v>35</v>
      </c>
      <c r="I83" s="65"/>
      <c r="J83" s="65"/>
      <c r="K83" s="65" t="s">
        <v>37</v>
      </c>
      <c r="L83" s="65" t="s">
        <v>38</v>
      </c>
      <c r="M83" s="66" t="s">
        <v>65</v>
      </c>
      <c r="N83" s="67"/>
      <c r="O83" s="67" t="s">
        <v>32</v>
      </c>
      <c r="P83" s="67" t="s">
        <v>33</v>
      </c>
      <c r="Q83" s="67" t="s">
        <v>34</v>
      </c>
      <c r="R83" s="67" t="s">
        <v>35</v>
      </c>
      <c r="S83" s="67"/>
      <c r="T83" s="67" t="s">
        <v>37</v>
      </c>
      <c r="U83" s="67" t="s">
        <v>38</v>
      </c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ht="12.75" x14ac:dyDescent="0.2">
      <c r="A84" s="47"/>
      <c r="B84" s="52"/>
      <c r="C84" s="52">
        <f ca="1">INDIRECT("Input!D"&amp;F82)</f>
        <v>0</v>
      </c>
      <c r="D84" s="52"/>
      <c r="E84" s="52">
        <f ca="1">INDIRECT("Input!E"&amp;F82)</f>
        <v>500</v>
      </c>
      <c r="F84" s="52">
        <f ca="1">INDIRECT("Input!G"&amp;F82)</f>
        <v>400</v>
      </c>
      <c r="G84" s="52">
        <f ca="1">INDIRECT("Input!I"&amp;F82)</f>
        <v>4380</v>
      </c>
      <c r="H84" s="68">
        <f ca="1">INDIRECT("Input!K"&amp;F82)</f>
        <v>600</v>
      </c>
      <c r="I84" s="52"/>
      <c r="J84" s="52"/>
      <c r="K84" s="68">
        <f ca="1">INDIRECT("Input!M"&amp;F82)</f>
        <v>500</v>
      </c>
      <c r="L84" s="52">
        <f ca="1">INDIRECT("Input!O"&amp;F82)</f>
        <v>3</v>
      </c>
      <c r="M84" s="52">
        <f ca="1">INDIRECT("Input!D"&amp;P82)</f>
        <v>0</v>
      </c>
      <c r="N84" s="52"/>
      <c r="O84" s="52">
        <f ca="1">INDIRECT("Input!E"&amp;P82)</f>
        <v>500</v>
      </c>
      <c r="P84" s="52">
        <f ca="1">INDIRECT("Input!G"&amp;P82)</f>
        <v>150</v>
      </c>
      <c r="Q84" s="52">
        <f ca="1">INDIRECT("Input!I"&amp;P82)</f>
        <v>4380</v>
      </c>
      <c r="R84" s="68">
        <f ca="1">INDIRECT("Input!K"&amp;P82)</f>
        <v>4000</v>
      </c>
      <c r="S84" s="52"/>
      <c r="T84" s="68">
        <f ca="1">INDIRECT("Input!M"&amp;P82)</f>
        <v>500</v>
      </c>
      <c r="U84" s="52">
        <f ca="1">INDIRECT("Input!O"&amp;P82)</f>
        <v>10</v>
      </c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ht="12.75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8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ht="12.75" x14ac:dyDescent="0.2">
      <c r="A86" s="47"/>
      <c r="B86" s="47"/>
      <c r="C86" s="49" t="s">
        <v>90</v>
      </c>
      <c r="D86" s="50"/>
      <c r="E86" s="50"/>
      <c r="F86" s="50"/>
      <c r="G86" s="50"/>
      <c r="H86" s="50"/>
      <c r="I86" s="50"/>
      <c r="J86" s="50"/>
      <c r="K86" s="50"/>
      <c r="L86" s="69"/>
      <c r="M86" s="45" t="s">
        <v>91</v>
      </c>
      <c r="N86" s="44"/>
      <c r="O86" s="44"/>
      <c r="P86" s="44"/>
      <c r="Q86" s="44"/>
      <c r="R86" s="44"/>
      <c r="S86" s="44"/>
      <c r="T86" s="44"/>
      <c r="U86" s="46"/>
      <c r="V86" s="51" t="s">
        <v>92</v>
      </c>
      <c r="W86" s="50"/>
      <c r="X86" s="50"/>
      <c r="Y86" s="50"/>
      <c r="Z86" s="47"/>
      <c r="AA86" s="47"/>
      <c r="AB86" s="47"/>
      <c r="AC86" s="47"/>
      <c r="AD86" s="47"/>
      <c r="AE86" s="47"/>
    </row>
    <row r="87" spans="1:31" ht="51" x14ac:dyDescent="0.2">
      <c r="A87" s="47"/>
      <c r="B87" s="53" t="s">
        <v>94</v>
      </c>
      <c r="C87" s="70" t="s">
        <v>118</v>
      </c>
      <c r="D87" s="70" t="s">
        <v>38</v>
      </c>
      <c r="E87" s="54" t="s">
        <v>119</v>
      </c>
      <c r="F87" s="54" t="s">
        <v>120</v>
      </c>
      <c r="G87" s="54" t="s">
        <v>95</v>
      </c>
      <c r="H87" s="54" t="s">
        <v>96</v>
      </c>
      <c r="I87" s="54" t="s">
        <v>121</v>
      </c>
      <c r="J87" s="54" t="s">
        <v>122</v>
      </c>
      <c r="K87" s="54" t="s">
        <v>123</v>
      </c>
      <c r="L87" s="55" t="s">
        <v>97</v>
      </c>
      <c r="M87" s="70" t="s">
        <v>118</v>
      </c>
      <c r="N87" s="70" t="s">
        <v>38</v>
      </c>
      <c r="O87" s="54" t="s">
        <v>119</v>
      </c>
      <c r="P87" s="54" t="s">
        <v>120</v>
      </c>
      <c r="Q87" s="54" t="s">
        <v>95</v>
      </c>
      <c r="R87" s="54" t="s">
        <v>96</v>
      </c>
      <c r="S87" s="54" t="s">
        <v>122</v>
      </c>
      <c r="T87" s="54" t="s">
        <v>123</v>
      </c>
      <c r="U87" s="55" t="s">
        <v>99</v>
      </c>
      <c r="V87" s="55" t="s">
        <v>100</v>
      </c>
      <c r="W87" s="55" t="s">
        <v>101</v>
      </c>
      <c r="X87" s="55" t="s">
        <v>102</v>
      </c>
      <c r="Y87" s="55" t="s">
        <v>103</v>
      </c>
      <c r="Z87" s="54" t="s">
        <v>105</v>
      </c>
      <c r="AA87" s="71" t="str">
        <f t="shared" ref="AA87:AA117" si="120">B87</f>
        <v>Years</v>
      </c>
      <c r="AB87" s="72" t="str">
        <f t="shared" ref="AB87:AB117" si="121">Y87</f>
        <v>Cumulative Savings</v>
      </c>
      <c r="AC87" s="54" t="s">
        <v>124</v>
      </c>
      <c r="AD87" s="47"/>
      <c r="AE87" s="47"/>
    </row>
    <row r="88" spans="1:31" ht="12.75" x14ac:dyDescent="0.2">
      <c r="A88" s="47"/>
      <c r="B88" s="52">
        <v>1</v>
      </c>
      <c r="C88" s="48">
        <f ca="1">E84*(H84+K84)</f>
        <v>550000</v>
      </c>
      <c r="D88" s="52">
        <f ca="1">L84</f>
        <v>3</v>
      </c>
      <c r="E88" s="52">
        <v>1</v>
      </c>
      <c r="F88" s="47">
        <f t="shared" ref="F88:F117" si="122">IF(E88=INT(E88),IF(E88=0,0,1),0)</f>
        <v>1</v>
      </c>
      <c r="G88" s="48">
        <f t="shared" ref="G88:G117" ca="1" si="123">C88*F88</f>
        <v>550000</v>
      </c>
      <c r="H88" s="47">
        <f ca="1">G84*F84*E84/1000</f>
        <v>876000</v>
      </c>
      <c r="I88" s="56">
        <f>Input!$C$4</f>
        <v>1.03</v>
      </c>
      <c r="J88" s="47">
        <f t="shared" ref="J88:J117" ca="1" si="124">H88*I88</f>
        <v>902280</v>
      </c>
      <c r="K88" s="73">
        <f>Input!$C$3</f>
        <v>1.2</v>
      </c>
      <c r="L88" s="48">
        <f t="shared" ref="L88:L117" ca="1" si="125">H88*K88</f>
        <v>1051200</v>
      </c>
      <c r="M88" s="48">
        <f ca="1">O84*(R84+T84)</f>
        <v>2250000</v>
      </c>
      <c r="N88" s="52">
        <f ca="1">U84</f>
        <v>10</v>
      </c>
      <c r="O88" s="52">
        <v>1</v>
      </c>
      <c r="P88" s="47">
        <f t="shared" ref="P88:P117" si="126">IF(O88=INT(O88),IF(O88=0,0,1),0)</f>
        <v>1</v>
      </c>
      <c r="Q88" s="48">
        <f t="shared" ref="Q88:Q117" ca="1" si="127">M88*P88</f>
        <v>2250000</v>
      </c>
      <c r="R88" s="47">
        <f ca="1">Q84*P84*O84/1000</f>
        <v>328500</v>
      </c>
      <c r="S88" s="47">
        <f t="shared" ref="S88:S117" ca="1" si="128">I88*R88</f>
        <v>338355</v>
      </c>
      <c r="T88" s="73">
        <f>Input!$C$3</f>
        <v>1.2</v>
      </c>
      <c r="U88" s="48">
        <f t="shared" ref="U88:U117" ca="1" si="129">R88*T88</f>
        <v>394200</v>
      </c>
      <c r="V88" s="48">
        <f t="shared" ref="V88:V117" ca="1" si="130">G88-Q88</f>
        <v>-1700000</v>
      </c>
      <c r="W88" s="48">
        <f t="shared" ref="W88:W117" ca="1" si="131">L88-U88</f>
        <v>657000</v>
      </c>
      <c r="X88" s="48">
        <f t="shared" ref="X88:X117" ca="1" si="132">V88+W88</f>
        <v>-1043000</v>
      </c>
      <c r="Y88" s="48">
        <f ca="1">X88</f>
        <v>-1043000</v>
      </c>
      <c r="Z88" s="47">
        <f ca="1">IF(Y88&lt;0,0,1)</f>
        <v>0</v>
      </c>
      <c r="AA88" s="74">
        <f t="shared" si="120"/>
        <v>1</v>
      </c>
      <c r="AB88" s="75">
        <f t="shared" ca="1" si="121"/>
        <v>-1043000</v>
      </c>
      <c r="AC88" s="47">
        <f t="shared" ref="AC88:AC117" ca="1" si="133">J88-S88</f>
        <v>563925</v>
      </c>
      <c r="AD88" s="59" t="s">
        <v>125</v>
      </c>
      <c r="AE88" s="47"/>
    </row>
    <row r="89" spans="1:31" ht="12.75" x14ac:dyDescent="0.2">
      <c r="A89" s="47"/>
      <c r="B89" s="52">
        <v>2</v>
      </c>
      <c r="C89" s="48">
        <f ca="1">C88+C88*Input!$C$9</f>
        <v>577500</v>
      </c>
      <c r="D89" s="47">
        <f t="shared" ref="D89:D117" ca="1" si="134">D88</f>
        <v>3</v>
      </c>
      <c r="E89" s="47">
        <f t="shared" ref="E89:E117" ca="1" si="135">IF(D89=0,0,(B89-1)/D89)</f>
        <v>0.33333333333333331</v>
      </c>
      <c r="F89" s="47">
        <f t="shared" ca="1" si="122"/>
        <v>0</v>
      </c>
      <c r="G89" s="48">
        <f t="shared" ca="1" si="123"/>
        <v>0</v>
      </c>
      <c r="H89" s="47">
        <f t="shared" ref="H89:H117" ca="1" si="136">H88</f>
        <v>876000</v>
      </c>
      <c r="I89" s="56">
        <f>Input!$C$4</f>
        <v>1.03</v>
      </c>
      <c r="J89" s="47">
        <f t="shared" ca="1" si="124"/>
        <v>902280</v>
      </c>
      <c r="K89" s="73">
        <f>K88+K88*Input!$C$5</f>
        <v>1.296</v>
      </c>
      <c r="L89" s="48">
        <f t="shared" ca="1" si="125"/>
        <v>1135296</v>
      </c>
      <c r="M89" s="48">
        <f ca="1">M88+M88*Input!$C$9</f>
        <v>2362500</v>
      </c>
      <c r="N89" s="47">
        <f t="shared" ref="N89:N117" ca="1" si="137">N88</f>
        <v>10</v>
      </c>
      <c r="O89" s="47">
        <f t="shared" ref="O89:O117" ca="1" si="138">IF(N89=0,0,(B89-1)/N89)</f>
        <v>0.1</v>
      </c>
      <c r="P89" s="47">
        <f t="shared" ca="1" si="126"/>
        <v>0</v>
      </c>
      <c r="Q89" s="48">
        <f t="shared" ca="1" si="127"/>
        <v>0</v>
      </c>
      <c r="R89" s="47">
        <f t="shared" ref="R89:R117" ca="1" si="139">R88</f>
        <v>328500</v>
      </c>
      <c r="S89" s="47">
        <f t="shared" ca="1" si="128"/>
        <v>338355</v>
      </c>
      <c r="T89" s="73">
        <f>T88+T88*Input!$C$5</f>
        <v>1.296</v>
      </c>
      <c r="U89" s="48">
        <f t="shared" ca="1" si="129"/>
        <v>425736</v>
      </c>
      <c r="V89" s="48">
        <f t="shared" ca="1" si="130"/>
        <v>0</v>
      </c>
      <c r="W89" s="48">
        <f t="shared" ca="1" si="131"/>
        <v>709560</v>
      </c>
      <c r="X89" s="48">
        <f t="shared" ca="1" si="132"/>
        <v>709560</v>
      </c>
      <c r="Y89" s="48">
        <f t="shared" ref="Y89:Y117" ca="1" si="140">X89+Y88</f>
        <v>-333440</v>
      </c>
      <c r="Z89" s="47">
        <f t="shared" ref="Z89:Z117" ca="1" si="141">IF(Z88=-1,-1,IF(Z88=1,-1,IF(Y89&lt;0,0,1)))</f>
        <v>0</v>
      </c>
      <c r="AA89" s="74">
        <f t="shared" si="120"/>
        <v>2</v>
      </c>
      <c r="AB89" s="75">
        <f t="shared" ca="1" si="121"/>
        <v>-333440</v>
      </c>
      <c r="AC89" s="47">
        <f t="shared" ca="1" si="133"/>
        <v>563925</v>
      </c>
      <c r="AD89" s="47"/>
      <c r="AE89" s="47"/>
    </row>
    <row r="90" spans="1:31" ht="12.75" x14ac:dyDescent="0.2">
      <c r="A90" s="47"/>
      <c r="B90" s="52">
        <v>3</v>
      </c>
      <c r="C90" s="48">
        <f ca="1">C89+C89*Input!$C$9</f>
        <v>606375</v>
      </c>
      <c r="D90" s="47">
        <f t="shared" ca="1" si="134"/>
        <v>3</v>
      </c>
      <c r="E90" s="47">
        <f t="shared" ca="1" si="135"/>
        <v>0.66666666666666663</v>
      </c>
      <c r="F90" s="47">
        <f t="shared" ca="1" si="122"/>
        <v>0</v>
      </c>
      <c r="G90" s="48">
        <f t="shared" ca="1" si="123"/>
        <v>0</v>
      </c>
      <c r="H90" s="47">
        <f t="shared" ca="1" si="136"/>
        <v>876000</v>
      </c>
      <c r="I90" s="56">
        <f>Input!$C$4</f>
        <v>1.03</v>
      </c>
      <c r="J90" s="47">
        <f t="shared" ca="1" si="124"/>
        <v>902280</v>
      </c>
      <c r="K90" s="73">
        <f>K89+K89*Input!$C$5</f>
        <v>1.39968</v>
      </c>
      <c r="L90" s="48">
        <f t="shared" ca="1" si="125"/>
        <v>1226119.6799999999</v>
      </c>
      <c r="M90" s="48">
        <f ca="1">M89+M89*Input!$C$9</f>
        <v>2480625</v>
      </c>
      <c r="N90" s="47">
        <f t="shared" ca="1" si="137"/>
        <v>10</v>
      </c>
      <c r="O90" s="47">
        <f t="shared" ca="1" si="138"/>
        <v>0.2</v>
      </c>
      <c r="P90" s="47">
        <f t="shared" ca="1" si="126"/>
        <v>0</v>
      </c>
      <c r="Q90" s="48">
        <f t="shared" ca="1" si="127"/>
        <v>0</v>
      </c>
      <c r="R90" s="47">
        <f t="shared" ca="1" si="139"/>
        <v>328500</v>
      </c>
      <c r="S90" s="47">
        <f t="shared" ca="1" si="128"/>
        <v>338355</v>
      </c>
      <c r="T90" s="73">
        <f>T89+T89*Input!$C$5</f>
        <v>1.39968</v>
      </c>
      <c r="U90" s="48">
        <f t="shared" ca="1" si="129"/>
        <v>459794.88</v>
      </c>
      <c r="V90" s="48">
        <f t="shared" ca="1" si="130"/>
        <v>0</v>
      </c>
      <c r="W90" s="48">
        <f t="shared" ca="1" si="131"/>
        <v>766324.79999999993</v>
      </c>
      <c r="X90" s="48">
        <f t="shared" ca="1" si="132"/>
        <v>766324.79999999993</v>
      </c>
      <c r="Y90" s="48">
        <f t="shared" ca="1" si="140"/>
        <v>432884.79999999993</v>
      </c>
      <c r="Z90" s="47">
        <f t="shared" ca="1" si="141"/>
        <v>1</v>
      </c>
      <c r="AA90" s="74">
        <f t="shared" si="120"/>
        <v>3</v>
      </c>
      <c r="AB90" s="75">
        <f t="shared" ca="1" si="121"/>
        <v>432884.79999999993</v>
      </c>
      <c r="AC90" s="47">
        <f t="shared" ca="1" si="133"/>
        <v>563925</v>
      </c>
      <c r="AD90" s="47"/>
      <c r="AE90" s="47"/>
    </row>
    <row r="91" spans="1:31" ht="12.75" x14ac:dyDescent="0.2">
      <c r="A91" s="47"/>
      <c r="B91" s="52">
        <v>4</v>
      </c>
      <c r="C91" s="48">
        <f ca="1">C90+C90*Input!$C$9</f>
        <v>636693.75</v>
      </c>
      <c r="D91" s="47">
        <f t="shared" ca="1" si="134"/>
        <v>3</v>
      </c>
      <c r="E91" s="47">
        <f t="shared" ca="1" si="135"/>
        <v>1</v>
      </c>
      <c r="F91" s="47">
        <f t="shared" ca="1" si="122"/>
        <v>1</v>
      </c>
      <c r="G91" s="48">
        <f t="shared" ca="1" si="123"/>
        <v>636693.75</v>
      </c>
      <c r="H91" s="47">
        <f t="shared" ca="1" si="136"/>
        <v>876000</v>
      </c>
      <c r="I91" s="56">
        <f>Input!$C$4</f>
        <v>1.03</v>
      </c>
      <c r="J91" s="47">
        <f t="shared" ca="1" si="124"/>
        <v>902280</v>
      </c>
      <c r="K91" s="73">
        <f>K90+K90*Input!$C$5</f>
        <v>1.5116544000000001</v>
      </c>
      <c r="L91" s="48">
        <f t="shared" ca="1" si="125"/>
        <v>1324209.2544</v>
      </c>
      <c r="M91" s="48">
        <f ca="1">M90+M90*Input!$C$9</f>
        <v>2604656.25</v>
      </c>
      <c r="N91" s="47">
        <f t="shared" ca="1" si="137"/>
        <v>10</v>
      </c>
      <c r="O91" s="47">
        <f t="shared" ca="1" si="138"/>
        <v>0.3</v>
      </c>
      <c r="P91" s="47">
        <f t="shared" ca="1" si="126"/>
        <v>0</v>
      </c>
      <c r="Q91" s="48">
        <f t="shared" ca="1" si="127"/>
        <v>0</v>
      </c>
      <c r="R91" s="47">
        <f t="shared" ca="1" si="139"/>
        <v>328500</v>
      </c>
      <c r="S91" s="47">
        <f t="shared" ca="1" si="128"/>
        <v>338355</v>
      </c>
      <c r="T91" s="73">
        <f>T90+T90*Input!$C$5</f>
        <v>1.5116544000000001</v>
      </c>
      <c r="U91" s="48">
        <f t="shared" ca="1" si="129"/>
        <v>496578.47040000005</v>
      </c>
      <c r="V91" s="48">
        <f t="shared" ca="1" si="130"/>
        <v>636693.75</v>
      </c>
      <c r="W91" s="48">
        <f t="shared" ca="1" si="131"/>
        <v>827630.78399999999</v>
      </c>
      <c r="X91" s="48">
        <f t="shared" ca="1" si="132"/>
        <v>1464324.534</v>
      </c>
      <c r="Y91" s="48">
        <f t="shared" ca="1" si="140"/>
        <v>1897209.3339999998</v>
      </c>
      <c r="Z91" s="47">
        <f t="shared" ca="1" si="141"/>
        <v>-1</v>
      </c>
      <c r="AA91" s="74">
        <f t="shared" si="120"/>
        <v>4</v>
      </c>
      <c r="AB91" s="75">
        <f t="shared" ca="1" si="121"/>
        <v>1897209.3339999998</v>
      </c>
      <c r="AC91" s="47">
        <f t="shared" ca="1" si="133"/>
        <v>563925</v>
      </c>
      <c r="AD91" s="47"/>
      <c r="AE91" s="47"/>
    </row>
    <row r="92" spans="1:31" ht="12.75" x14ac:dyDescent="0.2">
      <c r="A92" s="47"/>
      <c r="B92" s="52">
        <v>5</v>
      </c>
      <c r="C92" s="48">
        <f ca="1">C91+C91*Input!$C$9</f>
        <v>668528.4375</v>
      </c>
      <c r="D92" s="47">
        <f t="shared" ca="1" si="134"/>
        <v>3</v>
      </c>
      <c r="E92" s="47">
        <f t="shared" ca="1" si="135"/>
        <v>1.3333333333333333</v>
      </c>
      <c r="F92" s="47">
        <f t="shared" ca="1" si="122"/>
        <v>0</v>
      </c>
      <c r="G92" s="48">
        <f t="shared" ca="1" si="123"/>
        <v>0</v>
      </c>
      <c r="H92" s="47">
        <f t="shared" ca="1" si="136"/>
        <v>876000</v>
      </c>
      <c r="I92" s="56">
        <f>Input!$C$4</f>
        <v>1.03</v>
      </c>
      <c r="J92" s="47">
        <f t="shared" ca="1" si="124"/>
        <v>902280</v>
      </c>
      <c r="K92" s="73">
        <f>K91+K91*Input!$C$5</f>
        <v>1.6325867520000001</v>
      </c>
      <c r="L92" s="48">
        <f t="shared" ca="1" si="125"/>
        <v>1430145.9947520001</v>
      </c>
      <c r="M92" s="48">
        <f ca="1">M91+M91*Input!$C$9</f>
        <v>2734889.0625</v>
      </c>
      <c r="N92" s="47">
        <f t="shared" ca="1" si="137"/>
        <v>10</v>
      </c>
      <c r="O92" s="47">
        <f t="shared" ca="1" si="138"/>
        <v>0.4</v>
      </c>
      <c r="P92" s="47">
        <f t="shared" ca="1" si="126"/>
        <v>0</v>
      </c>
      <c r="Q92" s="48">
        <f t="shared" ca="1" si="127"/>
        <v>0</v>
      </c>
      <c r="R92" s="47">
        <f t="shared" ca="1" si="139"/>
        <v>328500</v>
      </c>
      <c r="S92" s="47">
        <f t="shared" ca="1" si="128"/>
        <v>338355</v>
      </c>
      <c r="T92" s="73">
        <f>T91+T91*Input!$C$5</f>
        <v>1.6325867520000001</v>
      </c>
      <c r="U92" s="48">
        <f t="shared" ca="1" si="129"/>
        <v>536304.74803200003</v>
      </c>
      <c r="V92" s="48">
        <f t="shared" ca="1" si="130"/>
        <v>0</v>
      </c>
      <c r="W92" s="48">
        <f t="shared" ca="1" si="131"/>
        <v>893841.24672000005</v>
      </c>
      <c r="X92" s="48">
        <f t="shared" ca="1" si="132"/>
        <v>893841.24672000005</v>
      </c>
      <c r="Y92" s="48">
        <f t="shared" ca="1" si="140"/>
        <v>2791050.58072</v>
      </c>
      <c r="Z92" s="47">
        <f t="shared" ca="1" si="141"/>
        <v>-1</v>
      </c>
      <c r="AA92" s="74">
        <f t="shared" si="120"/>
        <v>5</v>
      </c>
      <c r="AB92" s="75">
        <f t="shared" ca="1" si="121"/>
        <v>2791050.58072</v>
      </c>
      <c r="AC92" s="47">
        <f t="shared" ca="1" si="133"/>
        <v>563925</v>
      </c>
      <c r="AD92" s="47"/>
      <c r="AE92" s="47"/>
    </row>
    <row r="93" spans="1:31" ht="12.75" x14ac:dyDescent="0.2">
      <c r="A93" s="47"/>
      <c r="B93" s="52">
        <v>6</v>
      </c>
      <c r="C93" s="48">
        <f ca="1">C92+C92*Input!$C$9</f>
        <v>701954.859375</v>
      </c>
      <c r="D93" s="47">
        <f t="shared" ca="1" si="134"/>
        <v>3</v>
      </c>
      <c r="E93" s="47">
        <f t="shared" ca="1" si="135"/>
        <v>1.6666666666666667</v>
      </c>
      <c r="F93" s="47">
        <f t="shared" ca="1" si="122"/>
        <v>0</v>
      </c>
      <c r="G93" s="48">
        <f t="shared" ca="1" si="123"/>
        <v>0</v>
      </c>
      <c r="H93" s="47">
        <f t="shared" ca="1" si="136"/>
        <v>876000</v>
      </c>
      <c r="I93" s="56">
        <f>Input!$C$4</f>
        <v>1.03</v>
      </c>
      <c r="J93" s="47">
        <f t="shared" ca="1" si="124"/>
        <v>902280</v>
      </c>
      <c r="K93" s="73">
        <f>K92+K92*Input!$C$5</f>
        <v>1.7631936921600002</v>
      </c>
      <c r="L93" s="48">
        <f t="shared" ca="1" si="125"/>
        <v>1544557.6743321603</v>
      </c>
      <c r="M93" s="48">
        <f ca="1">M92+M92*Input!$C$9</f>
        <v>2871633.515625</v>
      </c>
      <c r="N93" s="47">
        <f t="shared" ca="1" si="137"/>
        <v>10</v>
      </c>
      <c r="O93" s="47">
        <f t="shared" ca="1" si="138"/>
        <v>0.5</v>
      </c>
      <c r="P93" s="47">
        <f t="shared" ca="1" si="126"/>
        <v>0</v>
      </c>
      <c r="Q93" s="48">
        <f t="shared" ca="1" si="127"/>
        <v>0</v>
      </c>
      <c r="R93" s="47">
        <f t="shared" ca="1" si="139"/>
        <v>328500</v>
      </c>
      <c r="S93" s="47">
        <f t="shared" ca="1" si="128"/>
        <v>338355</v>
      </c>
      <c r="T93" s="73">
        <f>T92+T92*Input!$C$5</f>
        <v>1.7631936921600002</v>
      </c>
      <c r="U93" s="48">
        <f t="shared" ca="1" si="129"/>
        <v>579209.12787456007</v>
      </c>
      <c r="V93" s="48">
        <f t="shared" ca="1" si="130"/>
        <v>0</v>
      </c>
      <c r="W93" s="48">
        <f t="shared" ca="1" si="131"/>
        <v>965348.5464576002</v>
      </c>
      <c r="X93" s="48">
        <f t="shared" ca="1" si="132"/>
        <v>965348.5464576002</v>
      </c>
      <c r="Y93" s="48">
        <f t="shared" ca="1" si="140"/>
        <v>3756399.1271776003</v>
      </c>
      <c r="Z93" s="47">
        <f t="shared" ca="1" si="141"/>
        <v>-1</v>
      </c>
      <c r="AA93" s="74">
        <f t="shared" si="120"/>
        <v>6</v>
      </c>
      <c r="AB93" s="75">
        <f t="shared" ca="1" si="121"/>
        <v>3756399.1271776003</v>
      </c>
      <c r="AC93" s="47">
        <f t="shared" ca="1" si="133"/>
        <v>563925</v>
      </c>
      <c r="AD93" s="47"/>
      <c r="AE93" s="47"/>
    </row>
    <row r="94" spans="1:31" ht="12.75" x14ac:dyDescent="0.2">
      <c r="A94" s="47"/>
      <c r="B94" s="52">
        <v>7</v>
      </c>
      <c r="C94" s="48">
        <f ca="1">C93+C93*Input!$C$9</f>
        <v>737052.60234374995</v>
      </c>
      <c r="D94" s="47">
        <f t="shared" ca="1" si="134"/>
        <v>3</v>
      </c>
      <c r="E94" s="47">
        <f t="shared" ca="1" si="135"/>
        <v>2</v>
      </c>
      <c r="F94" s="47">
        <f t="shared" ca="1" si="122"/>
        <v>1</v>
      </c>
      <c r="G94" s="48">
        <f t="shared" ca="1" si="123"/>
        <v>737052.60234374995</v>
      </c>
      <c r="H94" s="47">
        <f t="shared" ca="1" si="136"/>
        <v>876000</v>
      </c>
      <c r="I94" s="56">
        <f>Input!$C$4</f>
        <v>1.03</v>
      </c>
      <c r="J94" s="47">
        <f t="shared" ca="1" si="124"/>
        <v>902280</v>
      </c>
      <c r="K94" s="73">
        <f>K93+K93*Input!$C$5</f>
        <v>1.9042491875328003</v>
      </c>
      <c r="L94" s="48">
        <f t="shared" ca="1" si="125"/>
        <v>1668122.2882787329</v>
      </c>
      <c r="M94" s="48">
        <f ca="1">M93+M93*Input!$C$9</f>
        <v>3015215.19140625</v>
      </c>
      <c r="N94" s="47">
        <f t="shared" ca="1" si="137"/>
        <v>10</v>
      </c>
      <c r="O94" s="47">
        <f t="shared" ca="1" si="138"/>
        <v>0.6</v>
      </c>
      <c r="P94" s="47">
        <f t="shared" ca="1" si="126"/>
        <v>0</v>
      </c>
      <c r="Q94" s="48">
        <f t="shared" ca="1" si="127"/>
        <v>0</v>
      </c>
      <c r="R94" s="47">
        <f t="shared" ca="1" si="139"/>
        <v>328500</v>
      </c>
      <c r="S94" s="47">
        <f t="shared" ca="1" si="128"/>
        <v>338355</v>
      </c>
      <c r="T94" s="73">
        <f>T93+T93*Input!$C$5</f>
        <v>1.9042491875328003</v>
      </c>
      <c r="U94" s="48">
        <f t="shared" ca="1" si="129"/>
        <v>625545.8581045249</v>
      </c>
      <c r="V94" s="48">
        <f t="shared" ca="1" si="130"/>
        <v>737052.60234374995</v>
      </c>
      <c r="W94" s="48">
        <f t="shared" ca="1" si="131"/>
        <v>1042576.430174208</v>
      </c>
      <c r="X94" s="48">
        <f t="shared" ca="1" si="132"/>
        <v>1779629.032517958</v>
      </c>
      <c r="Y94" s="48">
        <f t="shared" ca="1" si="140"/>
        <v>5536028.1596955582</v>
      </c>
      <c r="Z94" s="47">
        <f t="shared" ca="1" si="141"/>
        <v>-1</v>
      </c>
      <c r="AA94" s="74">
        <f t="shared" si="120"/>
        <v>7</v>
      </c>
      <c r="AB94" s="75">
        <f t="shared" ca="1" si="121"/>
        <v>5536028.1596955582</v>
      </c>
      <c r="AC94" s="47">
        <f t="shared" ca="1" si="133"/>
        <v>563925</v>
      </c>
      <c r="AD94" s="47"/>
      <c r="AE94" s="47"/>
    </row>
    <row r="95" spans="1:31" ht="12.75" x14ac:dyDescent="0.2">
      <c r="A95" s="47"/>
      <c r="B95" s="52">
        <v>8</v>
      </c>
      <c r="C95" s="48">
        <f ca="1">C94+C94*Input!$C$9</f>
        <v>773905.23246093746</v>
      </c>
      <c r="D95" s="47">
        <f t="shared" ca="1" si="134"/>
        <v>3</v>
      </c>
      <c r="E95" s="47">
        <f t="shared" ca="1" si="135"/>
        <v>2.3333333333333335</v>
      </c>
      <c r="F95" s="47">
        <f t="shared" ca="1" si="122"/>
        <v>0</v>
      </c>
      <c r="G95" s="48">
        <f t="shared" ca="1" si="123"/>
        <v>0</v>
      </c>
      <c r="H95" s="47">
        <f t="shared" ca="1" si="136"/>
        <v>876000</v>
      </c>
      <c r="I95" s="56">
        <f>Input!$C$4</f>
        <v>1.03</v>
      </c>
      <c r="J95" s="47">
        <f t="shared" ca="1" si="124"/>
        <v>902280</v>
      </c>
      <c r="K95" s="73">
        <f>K94+K94*Input!$C$5</f>
        <v>2.0565891225354243</v>
      </c>
      <c r="L95" s="48">
        <f t="shared" ca="1" si="125"/>
        <v>1801572.0713410317</v>
      </c>
      <c r="M95" s="48">
        <f ca="1">M94+M94*Input!$C$9</f>
        <v>3165975.9509765627</v>
      </c>
      <c r="N95" s="47">
        <f t="shared" ca="1" si="137"/>
        <v>10</v>
      </c>
      <c r="O95" s="47">
        <f t="shared" ca="1" si="138"/>
        <v>0.7</v>
      </c>
      <c r="P95" s="47">
        <f t="shared" ca="1" si="126"/>
        <v>0</v>
      </c>
      <c r="Q95" s="48">
        <f t="shared" ca="1" si="127"/>
        <v>0</v>
      </c>
      <c r="R95" s="47">
        <f t="shared" ca="1" si="139"/>
        <v>328500</v>
      </c>
      <c r="S95" s="47">
        <f t="shared" ca="1" si="128"/>
        <v>338355</v>
      </c>
      <c r="T95" s="73">
        <f>T94+T94*Input!$C$5</f>
        <v>2.0565891225354243</v>
      </c>
      <c r="U95" s="48">
        <f t="shared" ca="1" si="129"/>
        <v>675589.52675288683</v>
      </c>
      <c r="V95" s="48">
        <f t="shared" ca="1" si="130"/>
        <v>0</v>
      </c>
      <c r="W95" s="48">
        <f t="shared" ca="1" si="131"/>
        <v>1125982.5445881449</v>
      </c>
      <c r="X95" s="48">
        <f t="shared" ca="1" si="132"/>
        <v>1125982.5445881449</v>
      </c>
      <c r="Y95" s="48">
        <f t="shared" ca="1" si="140"/>
        <v>6662010.7042837031</v>
      </c>
      <c r="Z95" s="47">
        <f t="shared" ca="1" si="141"/>
        <v>-1</v>
      </c>
      <c r="AA95" s="74">
        <f t="shared" si="120"/>
        <v>8</v>
      </c>
      <c r="AB95" s="75">
        <f t="shared" ca="1" si="121"/>
        <v>6662010.7042837031</v>
      </c>
      <c r="AC95" s="47">
        <f t="shared" ca="1" si="133"/>
        <v>563925</v>
      </c>
      <c r="AD95" s="47"/>
      <c r="AE95" s="47"/>
    </row>
    <row r="96" spans="1:31" ht="12.75" x14ac:dyDescent="0.2">
      <c r="A96" s="47"/>
      <c r="B96" s="52">
        <v>9</v>
      </c>
      <c r="C96" s="48">
        <f ca="1">C95+C95*Input!$C$9</f>
        <v>812600.49408398429</v>
      </c>
      <c r="D96" s="47">
        <f t="shared" ca="1" si="134"/>
        <v>3</v>
      </c>
      <c r="E96" s="47">
        <f t="shared" ca="1" si="135"/>
        <v>2.6666666666666665</v>
      </c>
      <c r="F96" s="47">
        <f t="shared" ca="1" si="122"/>
        <v>0</v>
      </c>
      <c r="G96" s="48">
        <f t="shared" ca="1" si="123"/>
        <v>0</v>
      </c>
      <c r="H96" s="47">
        <f t="shared" ca="1" si="136"/>
        <v>876000</v>
      </c>
      <c r="I96" s="56">
        <f>Input!$C$4</f>
        <v>1.03</v>
      </c>
      <c r="J96" s="47">
        <f t="shared" ca="1" si="124"/>
        <v>902280</v>
      </c>
      <c r="K96" s="73">
        <f>K95+K95*Input!$C$5</f>
        <v>2.2211162523382582</v>
      </c>
      <c r="L96" s="48">
        <f t="shared" ca="1" si="125"/>
        <v>1945697.837048314</v>
      </c>
      <c r="M96" s="48">
        <f ca="1">M95+M95*Input!$C$9</f>
        <v>3324274.7485253909</v>
      </c>
      <c r="N96" s="47">
        <f t="shared" ca="1" si="137"/>
        <v>10</v>
      </c>
      <c r="O96" s="47">
        <f t="shared" ca="1" si="138"/>
        <v>0.8</v>
      </c>
      <c r="P96" s="47">
        <f t="shared" ca="1" si="126"/>
        <v>0</v>
      </c>
      <c r="Q96" s="48">
        <f t="shared" ca="1" si="127"/>
        <v>0</v>
      </c>
      <c r="R96" s="47">
        <f t="shared" ca="1" si="139"/>
        <v>328500</v>
      </c>
      <c r="S96" s="47">
        <f t="shared" ca="1" si="128"/>
        <v>338355</v>
      </c>
      <c r="T96" s="73">
        <f>T95+T95*Input!$C$5</f>
        <v>2.2211162523382582</v>
      </c>
      <c r="U96" s="48">
        <f t="shared" ca="1" si="129"/>
        <v>729636.68889311783</v>
      </c>
      <c r="V96" s="48">
        <f t="shared" ca="1" si="130"/>
        <v>0</v>
      </c>
      <c r="W96" s="48">
        <f t="shared" ca="1" si="131"/>
        <v>1216061.1481551961</v>
      </c>
      <c r="X96" s="48">
        <f t="shared" ca="1" si="132"/>
        <v>1216061.1481551961</v>
      </c>
      <c r="Y96" s="48">
        <f t="shared" ca="1" si="140"/>
        <v>7878071.8524388988</v>
      </c>
      <c r="Z96" s="47">
        <f t="shared" ca="1" si="141"/>
        <v>-1</v>
      </c>
      <c r="AA96" s="74">
        <f t="shared" si="120"/>
        <v>9</v>
      </c>
      <c r="AB96" s="75">
        <f t="shared" ca="1" si="121"/>
        <v>7878071.8524388988</v>
      </c>
      <c r="AC96" s="47">
        <f t="shared" ca="1" si="133"/>
        <v>563925</v>
      </c>
      <c r="AD96" s="47"/>
      <c r="AE96" s="47"/>
    </row>
    <row r="97" spans="1:31" ht="12.75" x14ac:dyDescent="0.2">
      <c r="A97" s="47"/>
      <c r="B97" s="52">
        <v>10</v>
      </c>
      <c r="C97" s="48">
        <f ca="1">C96+C96*Input!$C$9</f>
        <v>853230.51878818346</v>
      </c>
      <c r="D97" s="47">
        <f t="shared" ca="1" si="134"/>
        <v>3</v>
      </c>
      <c r="E97" s="47">
        <f t="shared" ca="1" si="135"/>
        <v>3</v>
      </c>
      <c r="F97" s="47">
        <f t="shared" ca="1" si="122"/>
        <v>1</v>
      </c>
      <c r="G97" s="48">
        <f t="shared" ca="1" si="123"/>
        <v>853230.51878818346</v>
      </c>
      <c r="H97" s="47">
        <f t="shared" ca="1" si="136"/>
        <v>876000</v>
      </c>
      <c r="I97" s="56">
        <f>Input!$C$4</f>
        <v>1.03</v>
      </c>
      <c r="J97" s="47">
        <f t="shared" ca="1" si="124"/>
        <v>902280</v>
      </c>
      <c r="K97" s="73">
        <f>K96+K96*Input!$C$5</f>
        <v>2.3988055525253187</v>
      </c>
      <c r="L97" s="48">
        <f t="shared" ca="1" si="125"/>
        <v>2101353.6640121792</v>
      </c>
      <c r="M97" s="48">
        <f ca="1">M96+M96*Input!$C$9</f>
        <v>3490488.4859516602</v>
      </c>
      <c r="N97" s="47">
        <f t="shared" ca="1" si="137"/>
        <v>10</v>
      </c>
      <c r="O97" s="47">
        <f t="shared" ca="1" si="138"/>
        <v>0.9</v>
      </c>
      <c r="P97" s="47">
        <f t="shared" ca="1" si="126"/>
        <v>0</v>
      </c>
      <c r="Q97" s="48">
        <f t="shared" ca="1" si="127"/>
        <v>0</v>
      </c>
      <c r="R97" s="47">
        <f t="shared" ca="1" si="139"/>
        <v>328500</v>
      </c>
      <c r="S97" s="47">
        <f t="shared" ca="1" si="128"/>
        <v>338355</v>
      </c>
      <c r="T97" s="73">
        <f>T96+T96*Input!$C$5</f>
        <v>2.3988055525253187</v>
      </c>
      <c r="U97" s="48">
        <f t="shared" ca="1" si="129"/>
        <v>788007.62400456716</v>
      </c>
      <c r="V97" s="48">
        <f t="shared" ca="1" si="130"/>
        <v>853230.51878818346</v>
      </c>
      <c r="W97" s="48">
        <f t="shared" ca="1" si="131"/>
        <v>1313346.0400076122</v>
      </c>
      <c r="X97" s="48">
        <f t="shared" ca="1" si="132"/>
        <v>2166576.5587957958</v>
      </c>
      <c r="Y97" s="48">
        <f t="shared" ca="1" si="140"/>
        <v>10044648.411234695</v>
      </c>
      <c r="Z97" s="47">
        <f t="shared" ca="1" si="141"/>
        <v>-1</v>
      </c>
      <c r="AA97" s="74">
        <f t="shared" si="120"/>
        <v>10</v>
      </c>
      <c r="AB97" s="75">
        <f t="shared" ca="1" si="121"/>
        <v>10044648.411234695</v>
      </c>
      <c r="AC97" s="47">
        <f t="shared" ca="1" si="133"/>
        <v>563925</v>
      </c>
      <c r="AD97" s="47"/>
      <c r="AE97" s="47"/>
    </row>
    <row r="98" spans="1:31" ht="12.75" x14ac:dyDescent="0.2">
      <c r="A98" s="47"/>
      <c r="B98" s="52">
        <v>11</v>
      </c>
      <c r="C98" s="48">
        <f ca="1">C97+C97*Input!$C$9</f>
        <v>895892.04472759261</v>
      </c>
      <c r="D98" s="47">
        <f t="shared" ca="1" si="134"/>
        <v>3</v>
      </c>
      <c r="E98" s="47">
        <f t="shared" ca="1" si="135"/>
        <v>3.3333333333333335</v>
      </c>
      <c r="F98" s="47">
        <f t="shared" ca="1" si="122"/>
        <v>0</v>
      </c>
      <c r="G98" s="48">
        <f t="shared" ca="1" si="123"/>
        <v>0</v>
      </c>
      <c r="H98" s="47">
        <f t="shared" ca="1" si="136"/>
        <v>876000</v>
      </c>
      <c r="I98" s="56">
        <f>Input!$C$4</f>
        <v>1.03</v>
      </c>
      <c r="J98" s="47">
        <f t="shared" ca="1" si="124"/>
        <v>902280</v>
      </c>
      <c r="K98" s="73">
        <f>K97+K97*Input!$C$5</f>
        <v>2.5907099967273441</v>
      </c>
      <c r="L98" s="48">
        <f t="shared" ca="1" si="125"/>
        <v>2269461.9571331535</v>
      </c>
      <c r="M98" s="48">
        <f ca="1">M97+M97*Input!$C$9</f>
        <v>3665012.910249243</v>
      </c>
      <c r="N98" s="47">
        <f t="shared" ca="1" si="137"/>
        <v>10</v>
      </c>
      <c r="O98" s="47">
        <f t="shared" ca="1" si="138"/>
        <v>1</v>
      </c>
      <c r="P98" s="47">
        <f t="shared" ca="1" si="126"/>
        <v>1</v>
      </c>
      <c r="Q98" s="48">
        <f t="shared" ca="1" si="127"/>
        <v>3665012.910249243</v>
      </c>
      <c r="R98" s="47">
        <f t="shared" ca="1" si="139"/>
        <v>328500</v>
      </c>
      <c r="S98" s="47">
        <f t="shared" ca="1" si="128"/>
        <v>338355</v>
      </c>
      <c r="T98" s="73">
        <f>T97+T97*Input!$C$5</f>
        <v>2.5907099967273441</v>
      </c>
      <c r="U98" s="48">
        <f t="shared" ca="1" si="129"/>
        <v>851048.23392493255</v>
      </c>
      <c r="V98" s="48">
        <f t="shared" ca="1" si="130"/>
        <v>-3665012.910249243</v>
      </c>
      <c r="W98" s="48">
        <f t="shared" ca="1" si="131"/>
        <v>1418413.7232082209</v>
      </c>
      <c r="X98" s="48">
        <f t="shared" ca="1" si="132"/>
        <v>-2246599.1870410219</v>
      </c>
      <c r="Y98" s="48">
        <f t="shared" ca="1" si="140"/>
        <v>7798049.2241936736</v>
      </c>
      <c r="Z98" s="47">
        <f t="shared" ca="1" si="141"/>
        <v>-1</v>
      </c>
      <c r="AA98" s="74">
        <f t="shared" si="120"/>
        <v>11</v>
      </c>
      <c r="AB98" s="75">
        <f t="shared" ca="1" si="121"/>
        <v>7798049.2241936736</v>
      </c>
      <c r="AC98" s="47">
        <f t="shared" ca="1" si="133"/>
        <v>563925</v>
      </c>
      <c r="AD98" s="47"/>
      <c r="AE98" s="47"/>
    </row>
    <row r="99" spans="1:31" ht="12.75" x14ac:dyDescent="0.2">
      <c r="A99" s="47"/>
      <c r="B99" s="52">
        <v>12</v>
      </c>
      <c r="C99" s="48">
        <f ca="1">C98+C98*Input!$C$9</f>
        <v>940686.64696397225</v>
      </c>
      <c r="D99" s="47">
        <f t="shared" ca="1" si="134"/>
        <v>3</v>
      </c>
      <c r="E99" s="47">
        <f t="shared" ca="1" si="135"/>
        <v>3.6666666666666665</v>
      </c>
      <c r="F99" s="47">
        <f t="shared" ca="1" si="122"/>
        <v>0</v>
      </c>
      <c r="G99" s="48">
        <f t="shared" ca="1" si="123"/>
        <v>0</v>
      </c>
      <c r="H99" s="47">
        <f t="shared" ca="1" si="136"/>
        <v>876000</v>
      </c>
      <c r="I99" s="56">
        <f>Input!$C$4</f>
        <v>1.03</v>
      </c>
      <c r="J99" s="47">
        <f t="shared" ca="1" si="124"/>
        <v>902280</v>
      </c>
      <c r="K99" s="73">
        <f>K98+K98*Input!$C$5</f>
        <v>2.7979667964655315</v>
      </c>
      <c r="L99" s="48">
        <f t="shared" ca="1" si="125"/>
        <v>2451018.9137038058</v>
      </c>
      <c r="M99" s="48">
        <f ca="1">M98+M98*Input!$C$9</f>
        <v>3848263.5557617052</v>
      </c>
      <c r="N99" s="47">
        <f t="shared" ca="1" si="137"/>
        <v>10</v>
      </c>
      <c r="O99" s="47">
        <f t="shared" ca="1" si="138"/>
        <v>1.1000000000000001</v>
      </c>
      <c r="P99" s="47">
        <f t="shared" ca="1" si="126"/>
        <v>0</v>
      </c>
      <c r="Q99" s="48">
        <f t="shared" ca="1" si="127"/>
        <v>0</v>
      </c>
      <c r="R99" s="47">
        <f t="shared" ca="1" si="139"/>
        <v>328500</v>
      </c>
      <c r="S99" s="47">
        <f t="shared" ca="1" si="128"/>
        <v>338355</v>
      </c>
      <c r="T99" s="73">
        <f>T98+T98*Input!$C$5</f>
        <v>2.7979667964655315</v>
      </c>
      <c r="U99" s="48">
        <f t="shared" ca="1" si="129"/>
        <v>919132.09263892705</v>
      </c>
      <c r="V99" s="48">
        <f t="shared" ca="1" si="130"/>
        <v>0</v>
      </c>
      <c r="W99" s="48">
        <f t="shared" ca="1" si="131"/>
        <v>1531886.8210648787</v>
      </c>
      <c r="X99" s="48">
        <f t="shared" ca="1" si="132"/>
        <v>1531886.8210648787</v>
      </c>
      <c r="Y99" s="48">
        <f t="shared" ca="1" si="140"/>
        <v>9329936.0452585518</v>
      </c>
      <c r="Z99" s="47">
        <f t="shared" ca="1" si="141"/>
        <v>-1</v>
      </c>
      <c r="AA99" s="74">
        <f t="shared" si="120"/>
        <v>12</v>
      </c>
      <c r="AB99" s="75">
        <f t="shared" ca="1" si="121"/>
        <v>9329936.0452585518</v>
      </c>
      <c r="AC99" s="47">
        <f t="shared" ca="1" si="133"/>
        <v>563925</v>
      </c>
      <c r="AD99" s="47"/>
      <c r="AE99" s="47"/>
    </row>
    <row r="100" spans="1:31" ht="12.75" x14ac:dyDescent="0.2">
      <c r="A100" s="47"/>
      <c r="B100" s="52">
        <v>13</v>
      </c>
      <c r="C100" s="48">
        <f ca="1">C99+C99*Input!$C$9</f>
        <v>987720.97931217088</v>
      </c>
      <c r="D100" s="47">
        <f t="shared" ca="1" si="134"/>
        <v>3</v>
      </c>
      <c r="E100" s="47">
        <f t="shared" ca="1" si="135"/>
        <v>4</v>
      </c>
      <c r="F100" s="47">
        <f t="shared" ca="1" si="122"/>
        <v>1</v>
      </c>
      <c r="G100" s="48">
        <f t="shared" ca="1" si="123"/>
        <v>987720.97931217088</v>
      </c>
      <c r="H100" s="47">
        <f t="shared" ca="1" si="136"/>
        <v>876000</v>
      </c>
      <c r="I100" s="56">
        <f>Input!$C$4</f>
        <v>1.03</v>
      </c>
      <c r="J100" s="47">
        <f t="shared" ca="1" si="124"/>
        <v>902280</v>
      </c>
      <c r="K100" s="73">
        <f>K99+K99*Input!$C$5</f>
        <v>3.0218041401827742</v>
      </c>
      <c r="L100" s="48">
        <f t="shared" ca="1" si="125"/>
        <v>2647100.4268001104</v>
      </c>
      <c r="M100" s="48">
        <f ca="1">M99+M99*Input!$C$9</f>
        <v>4040676.7335497905</v>
      </c>
      <c r="N100" s="47">
        <f t="shared" ca="1" si="137"/>
        <v>10</v>
      </c>
      <c r="O100" s="47">
        <f t="shared" ca="1" si="138"/>
        <v>1.2</v>
      </c>
      <c r="P100" s="47">
        <f t="shared" ca="1" si="126"/>
        <v>0</v>
      </c>
      <c r="Q100" s="48">
        <f t="shared" ca="1" si="127"/>
        <v>0</v>
      </c>
      <c r="R100" s="47">
        <f t="shared" ca="1" si="139"/>
        <v>328500</v>
      </c>
      <c r="S100" s="47">
        <f t="shared" ca="1" si="128"/>
        <v>338355</v>
      </c>
      <c r="T100" s="73">
        <f>T99+T99*Input!$C$5</f>
        <v>3.0218041401827742</v>
      </c>
      <c r="U100" s="48">
        <f t="shared" ca="1" si="129"/>
        <v>992662.66005004128</v>
      </c>
      <c r="V100" s="48">
        <f t="shared" ca="1" si="130"/>
        <v>987720.97931217088</v>
      </c>
      <c r="W100" s="48">
        <f t="shared" ca="1" si="131"/>
        <v>1654437.7667500691</v>
      </c>
      <c r="X100" s="48">
        <f t="shared" ca="1" si="132"/>
        <v>2642158.7460622401</v>
      </c>
      <c r="Y100" s="48">
        <f t="shared" ca="1" si="140"/>
        <v>11972094.791320791</v>
      </c>
      <c r="Z100" s="47">
        <f t="shared" ca="1" si="141"/>
        <v>-1</v>
      </c>
      <c r="AA100" s="74">
        <f t="shared" si="120"/>
        <v>13</v>
      </c>
      <c r="AB100" s="75">
        <f t="shared" ca="1" si="121"/>
        <v>11972094.791320791</v>
      </c>
      <c r="AC100" s="47">
        <f t="shared" ca="1" si="133"/>
        <v>563925</v>
      </c>
      <c r="AD100" s="47"/>
      <c r="AE100" s="47"/>
    </row>
    <row r="101" spans="1:31" ht="12.75" x14ac:dyDescent="0.2">
      <c r="A101" s="47"/>
      <c r="B101" s="52">
        <v>14</v>
      </c>
      <c r="C101" s="48">
        <f ca="1">C100+C100*Input!$C$9</f>
        <v>1037107.0282777795</v>
      </c>
      <c r="D101" s="47">
        <f t="shared" ca="1" si="134"/>
        <v>3</v>
      </c>
      <c r="E101" s="47">
        <f t="shared" ca="1" si="135"/>
        <v>4.333333333333333</v>
      </c>
      <c r="F101" s="47">
        <f t="shared" ca="1" si="122"/>
        <v>0</v>
      </c>
      <c r="G101" s="48">
        <f t="shared" ca="1" si="123"/>
        <v>0</v>
      </c>
      <c r="H101" s="47">
        <f t="shared" ca="1" si="136"/>
        <v>876000</v>
      </c>
      <c r="I101" s="56">
        <f>Input!$C$4</f>
        <v>1.03</v>
      </c>
      <c r="J101" s="47">
        <f t="shared" ca="1" si="124"/>
        <v>902280</v>
      </c>
      <c r="K101" s="73">
        <f>K100+K100*Input!$C$5</f>
        <v>3.2635484713973963</v>
      </c>
      <c r="L101" s="48">
        <f t="shared" ca="1" si="125"/>
        <v>2858868.4609441194</v>
      </c>
      <c r="M101" s="48">
        <f ca="1">M100+M100*Input!$C$9</f>
        <v>4242710.5702272803</v>
      </c>
      <c r="N101" s="47">
        <f t="shared" ca="1" si="137"/>
        <v>10</v>
      </c>
      <c r="O101" s="47">
        <f t="shared" ca="1" si="138"/>
        <v>1.3</v>
      </c>
      <c r="P101" s="47">
        <f t="shared" ca="1" si="126"/>
        <v>0</v>
      </c>
      <c r="Q101" s="48">
        <f t="shared" ca="1" si="127"/>
        <v>0</v>
      </c>
      <c r="R101" s="47">
        <f t="shared" ca="1" si="139"/>
        <v>328500</v>
      </c>
      <c r="S101" s="47">
        <f t="shared" ca="1" si="128"/>
        <v>338355</v>
      </c>
      <c r="T101" s="73">
        <f>T100+T100*Input!$C$5</f>
        <v>3.2635484713973963</v>
      </c>
      <c r="U101" s="48">
        <f t="shared" ca="1" si="129"/>
        <v>1072075.6728540447</v>
      </c>
      <c r="V101" s="48">
        <f t="shared" ca="1" si="130"/>
        <v>0</v>
      </c>
      <c r="W101" s="48">
        <f t="shared" ca="1" si="131"/>
        <v>1786792.7880900747</v>
      </c>
      <c r="X101" s="48">
        <f t="shared" ca="1" si="132"/>
        <v>1786792.7880900747</v>
      </c>
      <c r="Y101" s="48">
        <f t="shared" ca="1" si="140"/>
        <v>13758887.579410866</v>
      </c>
      <c r="Z101" s="47">
        <f t="shared" ca="1" si="141"/>
        <v>-1</v>
      </c>
      <c r="AA101" s="74">
        <f t="shared" si="120"/>
        <v>14</v>
      </c>
      <c r="AB101" s="75">
        <f t="shared" ca="1" si="121"/>
        <v>13758887.579410866</v>
      </c>
      <c r="AC101" s="47">
        <f t="shared" ca="1" si="133"/>
        <v>563925</v>
      </c>
      <c r="AD101" s="47"/>
      <c r="AE101" s="47"/>
    </row>
    <row r="102" spans="1:31" ht="12.75" x14ac:dyDescent="0.2">
      <c r="A102" s="47"/>
      <c r="B102" s="52">
        <v>15</v>
      </c>
      <c r="C102" s="48">
        <f ca="1">C101+C101*Input!$C$9</f>
        <v>1088962.3796916683</v>
      </c>
      <c r="D102" s="47">
        <f t="shared" ca="1" si="134"/>
        <v>3</v>
      </c>
      <c r="E102" s="47">
        <f t="shared" ca="1" si="135"/>
        <v>4.666666666666667</v>
      </c>
      <c r="F102" s="47">
        <f t="shared" ca="1" si="122"/>
        <v>0</v>
      </c>
      <c r="G102" s="48">
        <f t="shared" ca="1" si="123"/>
        <v>0</v>
      </c>
      <c r="H102" s="47">
        <f t="shared" ca="1" si="136"/>
        <v>876000</v>
      </c>
      <c r="I102" s="56">
        <f>Input!$C$4</f>
        <v>1.03</v>
      </c>
      <c r="J102" s="47">
        <f t="shared" ca="1" si="124"/>
        <v>902280</v>
      </c>
      <c r="K102" s="73">
        <f>K101+K101*Input!$C$5</f>
        <v>3.5246323491091882</v>
      </c>
      <c r="L102" s="48">
        <f t="shared" ca="1" si="125"/>
        <v>3087577.937819649</v>
      </c>
      <c r="M102" s="48">
        <f ca="1">M101+M101*Input!$C$9</f>
        <v>4454846.0987386443</v>
      </c>
      <c r="N102" s="47">
        <f t="shared" ca="1" si="137"/>
        <v>10</v>
      </c>
      <c r="O102" s="47">
        <f t="shared" ca="1" si="138"/>
        <v>1.4</v>
      </c>
      <c r="P102" s="47">
        <f t="shared" ca="1" si="126"/>
        <v>0</v>
      </c>
      <c r="Q102" s="48">
        <f t="shared" ca="1" si="127"/>
        <v>0</v>
      </c>
      <c r="R102" s="47">
        <f t="shared" ca="1" si="139"/>
        <v>328500</v>
      </c>
      <c r="S102" s="47">
        <f t="shared" ca="1" si="128"/>
        <v>338355</v>
      </c>
      <c r="T102" s="73">
        <f>T101+T101*Input!$C$5</f>
        <v>3.5246323491091882</v>
      </c>
      <c r="U102" s="48">
        <f t="shared" ca="1" si="129"/>
        <v>1157841.7266823684</v>
      </c>
      <c r="V102" s="48">
        <f t="shared" ca="1" si="130"/>
        <v>0</v>
      </c>
      <c r="W102" s="48">
        <f t="shared" ca="1" si="131"/>
        <v>1929736.2111372806</v>
      </c>
      <c r="X102" s="48">
        <f t="shared" ca="1" si="132"/>
        <v>1929736.2111372806</v>
      </c>
      <c r="Y102" s="48">
        <f t="shared" ca="1" si="140"/>
        <v>15688623.790548146</v>
      </c>
      <c r="Z102" s="47">
        <f t="shared" ca="1" si="141"/>
        <v>-1</v>
      </c>
      <c r="AA102" s="74">
        <f t="shared" si="120"/>
        <v>15</v>
      </c>
      <c r="AB102" s="75">
        <f t="shared" ca="1" si="121"/>
        <v>15688623.790548146</v>
      </c>
      <c r="AC102" s="47">
        <f t="shared" ca="1" si="133"/>
        <v>563925</v>
      </c>
      <c r="AD102" s="47"/>
      <c r="AE102" s="47"/>
    </row>
    <row r="103" spans="1:31" ht="12.75" x14ac:dyDescent="0.2">
      <c r="A103" s="47"/>
      <c r="B103" s="52">
        <v>16</v>
      </c>
      <c r="C103" s="48">
        <f ca="1">C102+C102*Input!$C$9</f>
        <v>1143410.4986762516</v>
      </c>
      <c r="D103" s="47">
        <f t="shared" ca="1" si="134"/>
        <v>3</v>
      </c>
      <c r="E103" s="47">
        <f t="shared" ca="1" si="135"/>
        <v>5</v>
      </c>
      <c r="F103" s="47">
        <f t="shared" ca="1" si="122"/>
        <v>1</v>
      </c>
      <c r="G103" s="48">
        <f t="shared" ca="1" si="123"/>
        <v>1143410.4986762516</v>
      </c>
      <c r="H103" s="47">
        <f t="shared" ca="1" si="136"/>
        <v>876000</v>
      </c>
      <c r="I103" s="56">
        <f>Input!$C$4</f>
        <v>1.03</v>
      </c>
      <c r="J103" s="47">
        <f t="shared" ca="1" si="124"/>
        <v>902280</v>
      </c>
      <c r="K103" s="73">
        <f>K102+K102*Input!$C$5</f>
        <v>3.8066029370379235</v>
      </c>
      <c r="L103" s="48">
        <f t="shared" ca="1" si="125"/>
        <v>3334584.1728452211</v>
      </c>
      <c r="M103" s="48">
        <f ca="1">M102+M102*Input!$C$9</f>
        <v>4677588.4036755767</v>
      </c>
      <c r="N103" s="47">
        <f t="shared" ca="1" si="137"/>
        <v>10</v>
      </c>
      <c r="O103" s="47">
        <f t="shared" ca="1" si="138"/>
        <v>1.5</v>
      </c>
      <c r="P103" s="47">
        <f t="shared" ca="1" si="126"/>
        <v>0</v>
      </c>
      <c r="Q103" s="48">
        <f t="shared" ca="1" si="127"/>
        <v>0</v>
      </c>
      <c r="R103" s="47">
        <f t="shared" ca="1" si="139"/>
        <v>328500</v>
      </c>
      <c r="S103" s="47">
        <f t="shared" ca="1" si="128"/>
        <v>338355</v>
      </c>
      <c r="T103" s="73">
        <f>T102+T102*Input!$C$5</f>
        <v>3.8066029370379235</v>
      </c>
      <c r="U103" s="48">
        <f t="shared" ca="1" si="129"/>
        <v>1250469.0648169578</v>
      </c>
      <c r="V103" s="48">
        <f t="shared" ca="1" si="130"/>
        <v>1143410.4986762516</v>
      </c>
      <c r="W103" s="48">
        <f t="shared" ca="1" si="131"/>
        <v>2084115.1080282633</v>
      </c>
      <c r="X103" s="48">
        <f t="shared" ca="1" si="132"/>
        <v>3227525.6067045149</v>
      </c>
      <c r="Y103" s="48">
        <f t="shared" ca="1" si="140"/>
        <v>18916149.39725266</v>
      </c>
      <c r="Z103" s="47">
        <f t="shared" ca="1" si="141"/>
        <v>-1</v>
      </c>
      <c r="AA103" s="74">
        <f t="shared" si="120"/>
        <v>16</v>
      </c>
      <c r="AB103" s="75">
        <f t="shared" ca="1" si="121"/>
        <v>18916149.39725266</v>
      </c>
      <c r="AC103" s="47">
        <f t="shared" ca="1" si="133"/>
        <v>563925</v>
      </c>
      <c r="AD103" s="47"/>
      <c r="AE103" s="47"/>
    </row>
    <row r="104" spans="1:31" ht="12.75" x14ac:dyDescent="0.2">
      <c r="A104" s="47"/>
      <c r="B104" s="52">
        <v>17</v>
      </c>
      <c r="C104" s="48">
        <f ca="1">C103+C103*Input!$C$9</f>
        <v>1200581.0236100643</v>
      </c>
      <c r="D104" s="47">
        <f t="shared" ca="1" si="134"/>
        <v>3</v>
      </c>
      <c r="E104" s="47">
        <f t="shared" ca="1" si="135"/>
        <v>5.333333333333333</v>
      </c>
      <c r="F104" s="47">
        <f t="shared" ca="1" si="122"/>
        <v>0</v>
      </c>
      <c r="G104" s="48">
        <f t="shared" ca="1" si="123"/>
        <v>0</v>
      </c>
      <c r="H104" s="47">
        <f t="shared" ca="1" si="136"/>
        <v>876000</v>
      </c>
      <c r="I104" s="56">
        <f>Input!$C$4</f>
        <v>1.03</v>
      </c>
      <c r="J104" s="47">
        <f t="shared" ca="1" si="124"/>
        <v>902280</v>
      </c>
      <c r="K104" s="73">
        <f>K103+K103*Input!$C$5</f>
        <v>4.1111311720009578</v>
      </c>
      <c r="L104" s="48">
        <f t="shared" ca="1" si="125"/>
        <v>3601350.9066728391</v>
      </c>
      <c r="M104" s="48">
        <f ca="1">M103+M103*Input!$C$9</f>
        <v>4911467.8238593554</v>
      </c>
      <c r="N104" s="47">
        <f t="shared" ca="1" si="137"/>
        <v>10</v>
      </c>
      <c r="O104" s="47">
        <f t="shared" ca="1" si="138"/>
        <v>1.6</v>
      </c>
      <c r="P104" s="47">
        <f t="shared" ca="1" si="126"/>
        <v>0</v>
      </c>
      <c r="Q104" s="48">
        <f t="shared" ca="1" si="127"/>
        <v>0</v>
      </c>
      <c r="R104" s="47">
        <f t="shared" ca="1" si="139"/>
        <v>328500</v>
      </c>
      <c r="S104" s="47">
        <f t="shared" ca="1" si="128"/>
        <v>338355</v>
      </c>
      <c r="T104" s="73">
        <f>T103+T103*Input!$C$5</f>
        <v>4.1111311720009578</v>
      </c>
      <c r="U104" s="48">
        <f t="shared" ca="1" si="129"/>
        <v>1350506.5900023147</v>
      </c>
      <c r="V104" s="48">
        <f t="shared" ca="1" si="130"/>
        <v>0</v>
      </c>
      <c r="W104" s="48">
        <f t="shared" ca="1" si="131"/>
        <v>2250844.3166705244</v>
      </c>
      <c r="X104" s="48">
        <f t="shared" ca="1" si="132"/>
        <v>2250844.3166705244</v>
      </c>
      <c r="Y104" s="48">
        <f t="shared" ca="1" si="140"/>
        <v>21166993.713923186</v>
      </c>
      <c r="Z104" s="47">
        <f t="shared" ca="1" si="141"/>
        <v>-1</v>
      </c>
      <c r="AA104" s="74">
        <f t="shared" si="120"/>
        <v>17</v>
      </c>
      <c r="AB104" s="75">
        <f t="shared" ca="1" si="121"/>
        <v>21166993.713923186</v>
      </c>
      <c r="AC104" s="47">
        <f t="shared" ca="1" si="133"/>
        <v>563925</v>
      </c>
      <c r="AD104" s="47"/>
      <c r="AE104" s="47"/>
    </row>
    <row r="105" spans="1:31" ht="12.75" x14ac:dyDescent="0.2">
      <c r="A105" s="47"/>
      <c r="B105" s="52">
        <v>18</v>
      </c>
      <c r="C105" s="48">
        <f ca="1">C104+C104*Input!$C$9</f>
        <v>1260610.0747905676</v>
      </c>
      <c r="D105" s="47">
        <f t="shared" ca="1" si="134"/>
        <v>3</v>
      </c>
      <c r="E105" s="47">
        <f t="shared" ca="1" si="135"/>
        <v>5.666666666666667</v>
      </c>
      <c r="F105" s="47">
        <f t="shared" ca="1" si="122"/>
        <v>0</v>
      </c>
      <c r="G105" s="48">
        <f t="shared" ca="1" si="123"/>
        <v>0</v>
      </c>
      <c r="H105" s="47">
        <f t="shared" ca="1" si="136"/>
        <v>876000</v>
      </c>
      <c r="I105" s="56">
        <f>Input!$C$4</f>
        <v>1.03</v>
      </c>
      <c r="J105" s="47">
        <f t="shared" ca="1" si="124"/>
        <v>902280</v>
      </c>
      <c r="K105" s="73">
        <f>K104+K104*Input!$C$5</f>
        <v>4.4400216657610345</v>
      </c>
      <c r="L105" s="48">
        <f t="shared" ca="1" si="125"/>
        <v>3889458.9792066664</v>
      </c>
      <c r="M105" s="48">
        <f ca="1">M104+M104*Input!$C$9</f>
        <v>5157041.2150523234</v>
      </c>
      <c r="N105" s="47">
        <f t="shared" ca="1" si="137"/>
        <v>10</v>
      </c>
      <c r="O105" s="47">
        <f t="shared" ca="1" si="138"/>
        <v>1.7</v>
      </c>
      <c r="P105" s="47">
        <f t="shared" ca="1" si="126"/>
        <v>0</v>
      </c>
      <c r="Q105" s="48">
        <f t="shared" ca="1" si="127"/>
        <v>0</v>
      </c>
      <c r="R105" s="47">
        <f t="shared" ca="1" si="139"/>
        <v>328500</v>
      </c>
      <c r="S105" s="47">
        <f t="shared" ca="1" si="128"/>
        <v>338355</v>
      </c>
      <c r="T105" s="73">
        <f>T104+T104*Input!$C$5</f>
        <v>4.4400216657610345</v>
      </c>
      <c r="U105" s="48">
        <f t="shared" ca="1" si="129"/>
        <v>1458547.1172024999</v>
      </c>
      <c r="V105" s="48">
        <f t="shared" ca="1" si="130"/>
        <v>0</v>
      </c>
      <c r="W105" s="48">
        <f t="shared" ca="1" si="131"/>
        <v>2430911.8620041665</v>
      </c>
      <c r="X105" s="48">
        <f t="shared" ca="1" si="132"/>
        <v>2430911.8620041665</v>
      </c>
      <c r="Y105" s="48">
        <f t="shared" ca="1" si="140"/>
        <v>23597905.575927354</v>
      </c>
      <c r="Z105" s="47">
        <f t="shared" ca="1" si="141"/>
        <v>-1</v>
      </c>
      <c r="AA105" s="74">
        <f t="shared" si="120"/>
        <v>18</v>
      </c>
      <c r="AB105" s="75">
        <f t="shared" ca="1" si="121"/>
        <v>23597905.575927354</v>
      </c>
      <c r="AC105" s="47">
        <f t="shared" ca="1" si="133"/>
        <v>563925</v>
      </c>
      <c r="AD105" s="47"/>
      <c r="AE105" s="47"/>
    </row>
    <row r="106" spans="1:31" ht="12.75" x14ac:dyDescent="0.2">
      <c r="A106" s="47"/>
      <c r="B106" s="52">
        <v>19</v>
      </c>
      <c r="C106" s="48">
        <f ca="1">C105+C105*Input!$C$9</f>
        <v>1323640.578530096</v>
      </c>
      <c r="D106" s="47">
        <f t="shared" ca="1" si="134"/>
        <v>3</v>
      </c>
      <c r="E106" s="47">
        <f t="shared" ca="1" si="135"/>
        <v>6</v>
      </c>
      <c r="F106" s="47">
        <f t="shared" ca="1" si="122"/>
        <v>1</v>
      </c>
      <c r="G106" s="48">
        <f t="shared" ca="1" si="123"/>
        <v>1323640.578530096</v>
      </c>
      <c r="H106" s="47">
        <f t="shared" ca="1" si="136"/>
        <v>876000</v>
      </c>
      <c r="I106" s="56">
        <f>Input!$C$4</f>
        <v>1.03</v>
      </c>
      <c r="J106" s="47">
        <f t="shared" ca="1" si="124"/>
        <v>902280</v>
      </c>
      <c r="K106" s="73">
        <f>K105+K105*Input!$C$5</f>
        <v>4.7952233990219177</v>
      </c>
      <c r="L106" s="48">
        <f t="shared" ca="1" si="125"/>
        <v>4200615.6975432001</v>
      </c>
      <c r="M106" s="48">
        <f ca="1">M105+M105*Input!$C$9</f>
        <v>5414893.2758049397</v>
      </c>
      <c r="N106" s="47">
        <f t="shared" ca="1" si="137"/>
        <v>10</v>
      </c>
      <c r="O106" s="47">
        <f t="shared" ca="1" si="138"/>
        <v>1.8</v>
      </c>
      <c r="P106" s="47">
        <f t="shared" ca="1" si="126"/>
        <v>0</v>
      </c>
      <c r="Q106" s="48">
        <f t="shared" ca="1" si="127"/>
        <v>0</v>
      </c>
      <c r="R106" s="47">
        <f t="shared" ca="1" si="139"/>
        <v>328500</v>
      </c>
      <c r="S106" s="47">
        <f t="shared" ca="1" si="128"/>
        <v>338355</v>
      </c>
      <c r="T106" s="73">
        <f>T105+T105*Input!$C$5</f>
        <v>4.7952233990219177</v>
      </c>
      <c r="U106" s="48">
        <f t="shared" ca="1" si="129"/>
        <v>1575230.8865787</v>
      </c>
      <c r="V106" s="48">
        <f t="shared" ca="1" si="130"/>
        <v>1323640.578530096</v>
      </c>
      <c r="W106" s="48">
        <f t="shared" ca="1" si="131"/>
        <v>2625384.8109645001</v>
      </c>
      <c r="X106" s="48">
        <f t="shared" ca="1" si="132"/>
        <v>3949025.389494596</v>
      </c>
      <c r="Y106" s="48">
        <f t="shared" ca="1" si="140"/>
        <v>27546930.965421952</v>
      </c>
      <c r="Z106" s="47">
        <f t="shared" ca="1" si="141"/>
        <v>-1</v>
      </c>
      <c r="AA106" s="74">
        <f t="shared" si="120"/>
        <v>19</v>
      </c>
      <c r="AB106" s="75">
        <f t="shared" ca="1" si="121"/>
        <v>27546930.965421952</v>
      </c>
      <c r="AC106" s="47">
        <f t="shared" ca="1" si="133"/>
        <v>563925</v>
      </c>
      <c r="AD106" s="47"/>
      <c r="AE106" s="47"/>
    </row>
    <row r="107" spans="1:31" ht="12.75" x14ac:dyDescent="0.2">
      <c r="A107" s="47"/>
      <c r="B107" s="52">
        <v>20</v>
      </c>
      <c r="C107" s="48">
        <f ca="1">C106+C106*Input!$C$9</f>
        <v>1389822.6074566008</v>
      </c>
      <c r="D107" s="47">
        <f t="shared" ca="1" si="134"/>
        <v>3</v>
      </c>
      <c r="E107" s="47">
        <f t="shared" ca="1" si="135"/>
        <v>6.333333333333333</v>
      </c>
      <c r="F107" s="47">
        <f t="shared" ca="1" si="122"/>
        <v>0</v>
      </c>
      <c r="G107" s="48">
        <f t="shared" ca="1" si="123"/>
        <v>0</v>
      </c>
      <c r="H107" s="47">
        <f t="shared" ca="1" si="136"/>
        <v>876000</v>
      </c>
      <c r="I107" s="56">
        <f>Input!$C$4</f>
        <v>1.03</v>
      </c>
      <c r="J107" s="47">
        <f t="shared" ca="1" si="124"/>
        <v>902280</v>
      </c>
      <c r="K107" s="73">
        <f>K106+K106*Input!$C$5</f>
        <v>5.1788412709436713</v>
      </c>
      <c r="L107" s="48">
        <f t="shared" ca="1" si="125"/>
        <v>4536664.9533466557</v>
      </c>
      <c r="M107" s="48">
        <f ca="1">M106+M106*Input!$C$9</f>
        <v>5685637.9395951871</v>
      </c>
      <c r="N107" s="47">
        <f t="shared" ca="1" si="137"/>
        <v>10</v>
      </c>
      <c r="O107" s="47">
        <f t="shared" ca="1" si="138"/>
        <v>1.9</v>
      </c>
      <c r="P107" s="47">
        <f t="shared" ca="1" si="126"/>
        <v>0</v>
      </c>
      <c r="Q107" s="48">
        <f t="shared" ca="1" si="127"/>
        <v>0</v>
      </c>
      <c r="R107" s="47">
        <f t="shared" ca="1" si="139"/>
        <v>328500</v>
      </c>
      <c r="S107" s="47">
        <f t="shared" ca="1" si="128"/>
        <v>338355</v>
      </c>
      <c r="T107" s="73">
        <f>T106+T106*Input!$C$5</f>
        <v>5.1788412709436713</v>
      </c>
      <c r="U107" s="48">
        <f t="shared" ca="1" si="129"/>
        <v>1701249.357504996</v>
      </c>
      <c r="V107" s="48">
        <f t="shared" ca="1" si="130"/>
        <v>0</v>
      </c>
      <c r="W107" s="48">
        <f t="shared" ca="1" si="131"/>
        <v>2835415.5958416597</v>
      </c>
      <c r="X107" s="48">
        <f t="shared" ca="1" si="132"/>
        <v>2835415.5958416597</v>
      </c>
      <c r="Y107" s="48">
        <f t="shared" ca="1" si="140"/>
        <v>30382346.561263613</v>
      </c>
      <c r="Z107" s="47">
        <f t="shared" ca="1" si="141"/>
        <v>-1</v>
      </c>
      <c r="AA107" s="74">
        <f t="shared" si="120"/>
        <v>20</v>
      </c>
      <c r="AB107" s="75">
        <f t="shared" ca="1" si="121"/>
        <v>30382346.561263613</v>
      </c>
      <c r="AC107" s="47">
        <f t="shared" ca="1" si="133"/>
        <v>563925</v>
      </c>
      <c r="AD107" s="47"/>
      <c r="AE107" s="47"/>
    </row>
    <row r="108" spans="1:31" ht="12.75" x14ac:dyDescent="0.2">
      <c r="A108" s="47"/>
      <c r="B108" s="52">
        <v>21</v>
      </c>
      <c r="C108" s="48">
        <f ca="1">C107+C107*Input!$C$9</f>
        <v>1459313.7378294307</v>
      </c>
      <c r="D108" s="47">
        <f t="shared" ca="1" si="134"/>
        <v>3</v>
      </c>
      <c r="E108" s="47">
        <f t="shared" ca="1" si="135"/>
        <v>6.666666666666667</v>
      </c>
      <c r="F108" s="47">
        <f t="shared" ca="1" si="122"/>
        <v>0</v>
      </c>
      <c r="G108" s="48">
        <f t="shared" ca="1" si="123"/>
        <v>0</v>
      </c>
      <c r="H108" s="47">
        <f t="shared" ca="1" si="136"/>
        <v>876000</v>
      </c>
      <c r="I108" s="56">
        <f>Input!$C$4</f>
        <v>1.03</v>
      </c>
      <c r="J108" s="47">
        <f t="shared" ca="1" si="124"/>
        <v>902280</v>
      </c>
      <c r="K108" s="73">
        <f>K107+K107*Input!$C$5</f>
        <v>5.5931485726191648</v>
      </c>
      <c r="L108" s="48">
        <f t="shared" ca="1" si="125"/>
        <v>4899598.1496143881</v>
      </c>
      <c r="M108" s="48">
        <f ca="1">M107+M107*Input!$C$9</f>
        <v>5969919.8365749465</v>
      </c>
      <c r="N108" s="47">
        <f t="shared" ca="1" si="137"/>
        <v>10</v>
      </c>
      <c r="O108" s="47">
        <f t="shared" ca="1" si="138"/>
        <v>2</v>
      </c>
      <c r="P108" s="47">
        <f t="shared" ca="1" si="126"/>
        <v>1</v>
      </c>
      <c r="Q108" s="48">
        <f t="shared" ca="1" si="127"/>
        <v>5969919.8365749465</v>
      </c>
      <c r="R108" s="47">
        <f t="shared" ca="1" si="139"/>
        <v>328500</v>
      </c>
      <c r="S108" s="47">
        <f t="shared" ca="1" si="128"/>
        <v>338355</v>
      </c>
      <c r="T108" s="73">
        <f>T107+T107*Input!$C$5</f>
        <v>5.5931485726191648</v>
      </c>
      <c r="U108" s="48">
        <f t="shared" ca="1" si="129"/>
        <v>1837349.3061053955</v>
      </c>
      <c r="V108" s="48">
        <f t="shared" ca="1" si="130"/>
        <v>-5969919.8365749465</v>
      </c>
      <c r="W108" s="48">
        <f t="shared" ca="1" si="131"/>
        <v>3062248.8435089923</v>
      </c>
      <c r="X108" s="48">
        <f t="shared" ca="1" si="132"/>
        <v>-2907670.9930659542</v>
      </c>
      <c r="Y108" s="48">
        <f t="shared" ca="1" si="140"/>
        <v>27474675.56819766</v>
      </c>
      <c r="Z108" s="47">
        <f t="shared" ca="1" si="141"/>
        <v>-1</v>
      </c>
      <c r="AA108" s="74">
        <f t="shared" si="120"/>
        <v>21</v>
      </c>
      <c r="AB108" s="75">
        <f t="shared" ca="1" si="121"/>
        <v>27474675.56819766</v>
      </c>
      <c r="AC108" s="47">
        <f t="shared" ca="1" si="133"/>
        <v>563925</v>
      </c>
      <c r="AD108" s="47"/>
      <c r="AE108" s="47"/>
    </row>
    <row r="109" spans="1:31" ht="12.75" x14ac:dyDescent="0.2">
      <c r="A109" s="47"/>
      <c r="B109" s="52">
        <v>22</v>
      </c>
      <c r="C109" s="48">
        <f ca="1">C108+C108*Input!$C$9</f>
        <v>1532279.4247209022</v>
      </c>
      <c r="D109" s="47">
        <f t="shared" ca="1" si="134"/>
        <v>3</v>
      </c>
      <c r="E109" s="47">
        <f t="shared" ca="1" si="135"/>
        <v>7</v>
      </c>
      <c r="F109" s="47">
        <f t="shared" ca="1" si="122"/>
        <v>1</v>
      </c>
      <c r="G109" s="48">
        <f t="shared" ca="1" si="123"/>
        <v>1532279.4247209022</v>
      </c>
      <c r="H109" s="47">
        <f t="shared" ca="1" si="136"/>
        <v>876000</v>
      </c>
      <c r="I109" s="56">
        <f>Input!$C$4</f>
        <v>1.03</v>
      </c>
      <c r="J109" s="47">
        <f t="shared" ca="1" si="124"/>
        <v>902280</v>
      </c>
      <c r="K109" s="73">
        <f>K108+K108*Input!$C$5</f>
        <v>6.0406004584286981</v>
      </c>
      <c r="L109" s="48">
        <f t="shared" ca="1" si="125"/>
        <v>5291566.0015835399</v>
      </c>
      <c r="M109" s="48">
        <f ca="1">M108+M108*Input!$C$9</f>
        <v>6268415.8284036936</v>
      </c>
      <c r="N109" s="47">
        <f t="shared" ca="1" si="137"/>
        <v>10</v>
      </c>
      <c r="O109" s="47">
        <f t="shared" ca="1" si="138"/>
        <v>2.1</v>
      </c>
      <c r="P109" s="47">
        <f t="shared" ca="1" si="126"/>
        <v>0</v>
      </c>
      <c r="Q109" s="48">
        <f t="shared" ca="1" si="127"/>
        <v>0</v>
      </c>
      <c r="R109" s="47">
        <f t="shared" ca="1" si="139"/>
        <v>328500</v>
      </c>
      <c r="S109" s="47">
        <f t="shared" ca="1" si="128"/>
        <v>338355</v>
      </c>
      <c r="T109" s="73">
        <f>T108+T108*Input!$C$5</f>
        <v>6.0406004584286981</v>
      </c>
      <c r="U109" s="48">
        <f t="shared" ca="1" si="129"/>
        <v>1984337.2505938273</v>
      </c>
      <c r="V109" s="48">
        <f t="shared" ca="1" si="130"/>
        <v>1532279.4247209022</v>
      </c>
      <c r="W109" s="48">
        <f t="shared" ca="1" si="131"/>
        <v>3307228.7509897128</v>
      </c>
      <c r="X109" s="48">
        <f t="shared" ca="1" si="132"/>
        <v>4839508.1757106148</v>
      </c>
      <c r="Y109" s="48">
        <f t="shared" ca="1" si="140"/>
        <v>32314183.743908275</v>
      </c>
      <c r="Z109" s="47">
        <f t="shared" ca="1" si="141"/>
        <v>-1</v>
      </c>
      <c r="AA109" s="74">
        <f t="shared" si="120"/>
        <v>22</v>
      </c>
      <c r="AB109" s="75">
        <f t="shared" ca="1" si="121"/>
        <v>32314183.743908275</v>
      </c>
      <c r="AC109" s="47">
        <f t="shared" ca="1" si="133"/>
        <v>563925</v>
      </c>
      <c r="AD109" s="47"/>
      <c r="AE109" s="47"/>
    </row>
    <row r="110" spans="1:31" ht="12.75" x14ac:dyDescent="0.2">
      <c r="A110" s="47"/>
      <c r="B110" s="52">
        <v>23</v>
      </c>
      <c r="C110" s="48">
        <f ca="1">C109+C109*Input!$C$9</f>
        <v>1608893.3959569472</v>
      </c>
      <c r="D110" s="47">
        <f t="shared" ca="1" si="134"/>
        <v>3</v>
      </c>
      <c r="E110" s="47">
        <f t="shared" ca="1" si="135"/>
        <v>7.333333333333333</v>
      </c>
      <c r="F110" s="47">
        <f t="shared" ca="1" si="122"/>
        <v>0</v>
      </c>
      <c r="G110" s="48">
        <f t="shared" ca="1" si="123"/>
        <v>0</v>
      </c>
      <c r="H110" s="47">
        <f t="shared" ca="1" si="136"/>
        <v>876000</v>
      </c>
      <c r="I110" s="56">
        <f>Input!$C$4</f>
        <v>1.03</v>
      </c>
      <c r="J110" s="47">
        <f t="shared" ca="1" si="124"/>
        <v>902280</v>
      </c>
      <c r="K110" s="73">
        <f>K109+K109*Input!$C$5</f>
        <v>6.5238484951029942</v>
      </c>
      <c r="L110" s="48">
        <f t="shared" ca="1" si="125"/>
        <v>5714891.2817102233</v>
      </c>
      <c r="M110" s="48">
        <f ca="1">M109+M109*Input!$C$9</f>
        <v>6581836.6198238786</v>
      </c>
      <c r="N110" s="47">
        <f t="shared" ca="1" si="137"/>
        <v>10</v>
      </c>
      <c r="O110" s="47">
        <f t="shared" ca="1" si="138"/>
        <v>2.2000000000000002</v>
      </c>
      <c r="P110" s="47">
        <f t="shared" ca="1" si="126"/>
        <v>0</v>
      </c>
      <c r="Q110" s="48">
        <f t="shared" ca="1" si="127"/>
        <v>0</v>
      </c>
      <c r="R110" s="47">
        <f t="shared" ca="1" si="139"/>
        <v>328500</v>
      </c>
      <c r="S110" s="47">
        <f t="shared" ca="1" si="128"/>
        <v>338355</v>
      </c>
      <c r="T110" s="73">
        <f>T109+T109*Input!$C$5</f>
        <v>6.5238484951029942</v>
      </c>
      <c r="U110" s="48">
        <f t="shared" ca="1" si="129"/>
        <v>2143084.2306413334</v>
      </c>
      <c r="V110" s="48">
        <f t="shared" ca="1" si="130"/>
        <v>0</v>
      </c>
      <c r="W110" s="48">
        <f t="shared" ca="1" si="131"/>
        <v>3571807.0510688899</v>
      </c>
      <c r="X110" s="48">
        <f t="shared" ca="1" si="132"/>
        <v>3571807.0510688899</v>
      </c>
      <c r="Y110" s="48">
        <f t="shared" ca="1" si="140"/>
        <v>35885990.794977166</v>
      </c>
      <c r="Z110" s="47">
        <f t="shared" ca="1" si="141"/>
        <v>-1</v>
      </c>
      <c r="AA110" s="74">
        <f t="shared" si="120"/>
        <v>23</v>
      </c>
      <c r="AB110" s="75">
        <f t="shared" ca="1" si="121"/>
        <v>35885990.794977166</v>
      </c>
      <c r="AC110" s="47">
        <f t="shared" ca="1" si="133"/>
        <v>563925</v>
      </c>
      <c r="AD110" s="47"/>
      <c r="AE110" s="47"/>
    </row>
    <row r="111" spans="1:31" ht="12.75" x14ac:dyDescent="0.2">
      <c r="A111" s="47"/>
      <c r="B111" s="52">
        <v>24</v>
      </c>
      <c r="C111" s="48">
        <f ca="1">C110+C110*Input!$C$9</f>
        <v>1689338.0657547945</v>
      </c>
      <c r="D111" s="47">
        <f t="shared" ca="1" si="134"/>
        <v>3</v>
      </c>
      <c r="E111" s="47">
        <f t="shared" ca="1" si="135"/>
        <v>7.666666666666667</v>
      </c>
      <c r="F111" s="47">
        <f t="shared" ca="1" si="122"/>
        <v>0</v>
      </c>
      <c r="G111" s="48">
        <f t="shared" ca="1" si="123"/>
        <v>0</v>
      </c>
      <c r="H111" s="47">
        <f t="shared" ca="1" si="136"/>
        <v>876000</v>
      </c>
      <c r="I111" s="56">
        <f>Input!$C$4</f>
        <v>1.03</v>
      </c>
      <c r="J111" s="47">
        <f t="shared" ca="1" si="124"/>
        <v>902280</v>
      </c>
      <c r="K111" s="73">
        <f>K110+K110*Input!$C$5</f>
        <v>7.0457563747112335</v>
      </c>
      <c r="L111" s="48">
        <f t="shared" ca="1" si="125"/>
        <v>6172082.5842470406</v>
      </c>
      <c r="M111" s="48">
        <f ca="1">M110+M110*Input!$C$9</f>
        <v>6910928.4508150723</v>
      </c>
      <c r="N111" s="47">
        <f t="shared" ca="1" si="137"/>
        <v>10</v>
      </c>
      <c r="O111" s="47">
        <f t="shared" ca="1" si="138"/>
        <v>2.2999999999999998</v>
      </c>
      <c r="P111" s="47">
        <f t="shared" ca="1" si="126"/>
        <v>0</v>
      </c>
      <c r="Q111" s="48">
        <f t="shared" ca="1" si="127"/>
        <v>0</v>
      </c>
      <c r="R111" s="47">
        <f t="shared" ca="1" si="139"/>
        <v>328500</v>
      </c>
      <c r="S111" s="47">
        <f t="shared" ca="1" si="128"/>
        <v>338355</v>
      </c>
      <c r="T111" s="73">
        <f>T110+T110*Input!$C$5</f>
        <v>7.0457563747112335</v>
      </c>
      <c r="U111" s="48">
        <f t="shared" ca="1" si="129"/>
        <v>2314530.9690926401</v>
      </c>
      <c r="V111" s="48">
        <f t="shared" ca="1" si="130"/>
        <v>0</v>
      </c>
      <c r="W111" s="48">
        <f t="shared" ca="1" si="131"/>
        <v>3857551.6151544005</v>
      </c>
      <c r="X111" s="48">
        <f t="shared" ca="1" si="132"/>
        <v>3857551.6151544005</v>
      </c>
      <c r="Y111" s="48">
        <f t="shared" ca="1" si="140"/>
        <v>39743542.410131566</v>
      </c>
      <c r="Z111" s="47">
        <f t="shared" ca="1" si="141"/>
        <v>-1</v>
      </c>
      <c r="AA111" s="74">
        <f t="shared" si="120"/>
        <v>24</v>
      </c>
      <c r="AB111" s="75">
        <f t="shared" ca="1" si="121"/>
        <v>39743542.410131566</v>
      </c>
      <c r="AC111" s="47">
        <f t="shared" ca="1" si="133"/>
        <v>563925</v>
      </c>
      <c r="AD111" s="47"/>
      <c r="AE111" s="47"/>
    </row>
    <row r="112" spans="1:31" ht="12.75" x14ac:dyDescent="0.2">
      <c r="A112" s="47"/>
      <c r="B112" s="52">
        <v>25</v>
      </c>
      <c r="C112" s="48">
        <f ca="1">C111+C111*Input!$C$9</f>
        <v>1773804.9690425342</v>
      </c>
      <c r="D112" s="47">
        <f t="shared" ca="1" si="134"/>
        <v>3</v>
      </c>
      <c r="E112" s="47">
        <f t="shared" ca="1" si="135"/>
        <v>8</v>
      </c>
      <c r="F112" s="47">
        <f t="shared" ca="1" si="122"/>
        <v>1</v>
      </c>
      <c r="G112" s="48">
        <f t="shared" ca="1" si="123"/>
        <v>1773804.9690425342</v>
      </c>
      <c r="H112" s="47">
        <f t="shared" ca="1" si="136"/>
        <v>876000</v>
      </c>
      <c r="I112" s="56">
        <f>Input!$C$4</f>
        <v>1.03</v>
      </c>
      <c r="J112" s="47">
        <f t="shared" ca="1" si="124"/>
        <v>902280</v>
      </c>
      <c r="K112" s="73">
        <f>K111+K111*Input!$C$5</f>
        <v>7.609416884688132</v>
      </c>
      <c r="L112" s="48">
        <f t="shared" ca="1" si="125"/>
        <v>6665849.1909868037</v>
      </c>
      <c r="M112" s="48">
        <f ca="1">M111+M111*Input!$C$9</f>
        <v>7256474.8733558264</v>
      </c>
      <c r="N112" s="47">
        <f t="shared" ca="1" si="137"/>
        <v>10</v>
      </c>
      <c r="O112" s="47">
        <f t="shared" ca="1" si="138"/>
        <v>2.4</v>
      </c>
      <c r="P112" s="47">
        <f t="shared" ca="1" si="126"/>
        <v>0</v>
      </c>
      <c r="Q112" s="48">
        <f t="shared" ca="1" si="127"/>
        <v>0</v>
      </c>
      <c r="R112" s="47">
        <f t="shared" ca="1" si="139"/>
        <v>328500</v>
      </c>
      <c r="S112" s="47">
        <f t="shared" ca="1" si="128"/>
        <v>338355</v>
      </c>
      <c r="T112" s="73">
        <f>T111+T111*Input!$C$5</f>
        <v>7.609416884688132</v>
      </c>
      <c r="U112" s="48">
        <f t="shared" ca="1" si="129"/>
        <v>2499693.4466200513</v>
      </c>
      <c r="V112" s="48">
        <f t="shared" ca="1" si="130"/>
        <v>1773804.9690425342</v>
      </c>
      <c r="W112" s="48">
        <f t="shared" ca="1" si="131"/>
        <v>4166155.7443667524</v>
      </c>
      <c r="X112" s="48">
        <f t="shared" ca="1" si="132"/>
        <v>5939960.7134092869</v>
      </c>
      <c r="Y112" s="48">
        <f t="shared" ca="1" si="140"/>
        <v>45683503.123540856</v>
      </c>
      <c r="Z112" s="47">
        <f t="shared" ca="1" si="141"/>
        <v>-1</v>
      </c>
      <c r="AA112" s="74">
        <f t="shared" si="120"/>
        <v>25</v>
      </c>
      <c r="AB112" s="75">
        <f t="shared" ca="1" si="121"/>
        <v>45683503.123540856</v>
      </c>
      <c r="AC112" s="47">
        <f t="shared" ca="1" si="133"/>
        <v>563925</v>
      </c>
      <c r="AD112" s="47"/>
      <c r="AE112" s="47"/>
    </row>
    <row r="113" spans="1:31" ht="12.75" x14ac:dyDescent="0.2">
      <c r="A113" s="47"/>
      <c r="B113" s="52">
        <v>26</v>
      </c>
      <c r="C113" s="48">
        <f ca="1">C112+C112*Input!$C$9</f>
        <v>1862495.217494661</v>
      </c>
      <c r="D113" s="47">
        <f t="shared" ca="1" si="134"/>
        <v>3</v>
      </c>
      <c r="E113" s="47">
        <f t="shared" ca="1" si="135"/>
        <v>8.3333333333333339</v>
      </c>
      <c r="F113" s="47">
        <f t="shared" ca="1" si="122"/>
        <v>0</v>
      </c>
      <c r="G113" s="48">
        <f t="shared" ca="1" si="123"/>
        <v>0</v>
      </c>
      <c r="H113" s="47">
        <f t="shared" ca="1" si="136"/>
        <v>876000</v>
      </c>
      <c r="I113" s="56">
        <f>Input!$C$4</f>
        <v>1.03</v>
      </c>
      <c r="J113" s="47">
        <f t="shared" ca="1" si="124"/>
        <v>902280</v>
      </c>
      <c r="K113" s="73">
        <f>K112+K112*Input!$C$5</f>
        <v>8.218170235463182</v>
      </c>
      <c r="L113" s="48">
        <f t="shared" ca="1" si="125"/>
        <v>7199117.1262657475</v>
      </c>
      <c r="M113" s="48">
        <f ca="1">M112+M112*Input!$C$9</f>
        <v>7619298.617023618</v>
      </c>
      <c r="N113" s="47">
        <f t="shared" ca="1" si="137"/>
        <v>10</v>
      </c>
      <c r="O113" s="47">
        <f t="shared" ca="1" si="138"/>
        <v>2.5</v>
      </c>
      <c r="P113" s="47">
        <f t="shared" ca="1" si="126"/>
        <v>0</v>
      </c>
      <c r="Q113" s="48">
        <f t="shared" ca="1" si="127"/>
        <v>0</v>
      </c>
      <c r="R113" s="47">
        <f t="shared" ca="1" si="139"/>
        <v>328500</v>
      </c>
      <c r="S113" s="47">
        <f t="shared" ca="1" si="128"/>
        <v>338355</v>
      </c>
      <c r="T113" s="73">
        <f>T112+T112*Input!$C$5</f>
        <v>8.218170235463182</v>
      </c>
      <c r="U113" s="48">
        <f t="shared" ca="1" si="129"/>
        <v>2699668.9223496551</v>
      </c>
      <c r="V113" s="48">
        <f t="shared" ca="1" si="130"/>
        <v>0</v>
      </c>
      <c r="W113" s="48">
        <f t="shared" ca="1" si="131"/>
        <v>4499448.2039160924</v>
      </c>
      <c r="X113" s="48">
        <f t="shared" ca="1" si="132"/>
        <v>4499448.2039160924</v>
      </c>
      <c r="Y113" s="48">
        <f t="shared" ca="1" si="140"/>
        <v>50182951.327456951</v>
      </c>
      <c r="Z113" s="47">
        <f t="shared" ca="1" si="141"/>
        <v>-1</v>
      </c>
      <c r="AA113" s="74">
        <f t="shared" si="120"/>
        <v>26</v>
      </c>
      <c r="AB113" s="75">
        <f t="shared" ca="1" si="121"/>
        <v>50182951.327456951</v>
      </c>
      <c r="AC113" s="47">
        <f t="shared" ca="1" si="133"/>
        <v>563925</v>
      </c>
      <c r="AD113" s="47"/>
      <c r="AE113" s="47"/>
    </row>
    <row r="114" spans="1:31" ht="12.75" x14ac:dyDescent="0.2">
      <c r="A114" s="47"/>
      <c r="B114" s="52">
        <v>27</v>
      </c>
      <c r="C114" s="48">
        <f ca="1">C113+C113*Input!$C$9</f>
        <v>1955619.9783693941</v>
      </c>
      <c r="D114" s="47">
        <f t="shared" ca="1" si="134"/>
        <v>3</v>
      </c>
      <c r="E114" s="47">
        <f t="shared" ca="1" si="135"/>
        <v>8.6666666666666661</v>
      </c>
      <c r="F114" s="47">
        <f t="shared" ca="1" si="122"/>
        <v>0</v>
      </c>
      <c r="G114" s="48">
        <f t="shared" ca="1" si="123"/>
        <v>0</v>
      </c>
      <c r="H114" s="47">
        <f t="shared" ca="1" si="136"/>
        <v>876000</v>
      </c>
      <c r="I114" s="56">
        <f>Input!$C$4</f>
        <v>1.03</v>
      </c>
      <c r="J114" s="47">
        <f t="shared" ca="1" si="124"/>
        <v>902280</v>
      </c>
      <c r="K114" s="73">
        <f>K113+K113*Input!$C$5</f>
        <v>8.8756238543002368</v>
      </c>
      <c r="L114" s="48">
        <f t="shared" ca="1" si="125"/>
        <v>7775046.4963670075</v>
      </c>
      <c r="M114" s="48">
        <f ca="1">M113+M113*Input!$C$9</f>
        <v>8000263.547874799</v>
      </c>
      <c r="N114" s="47">
        <f t="shared" ca="1" si="137"/>
        <v>10</v>
      </c>
      <c r="O114" s="47">
        <f t="shared" ca="1" si="138"/>
        <v>2.6</v>
      </c>
      <c r="P114" s="47">
        <f t="shared" ca="1" si="126"/>
        <v>0</v>
      </c>
      <c r="Q114" s="48">
        <f t="shared" ca="1" si="127"/>
        <v>0</v>
      </c>
      <c r="R114" s="47">
        <f t="shared" ca="1" si="139"/>
        <v>328500</v>
      </c>
      <c r="S114" s="47">
        <f t="shared" ca="1" si="128"/>
        <v>338355</v>
      </c>
      <c r="T114" s="73">
        <f>T113+T113*Input!$C$5</f>
        <v>8.8756238543002368</v>
      </c>
      <c r="U114" s="48">
        <f t="shared" ca="1" si="129"/>
        <v>2915642.4361376278</v>
      </c>
      <c r="V114" s="48">
        <f t="shared" ca="1" si="130"/>
        <v>0</v>
      </c>
      <c r="W114" s="48">
        <f t="shared" ca="1" si="131"/>
        <v>4859404.0602293797</v>
      </c>
      <c r="X114" s="48">
        <f t="shared" ca="1" si="132"/>
        <v>4859404.0602293797</v>
      </c>
      <c r="Y114" s="48">
        <f t="shared" ca="1" si="140"/>
        <v>55042355.387686327</v>
      </c>
      <c r="Z114" s="47">
        <f t="shared" ca="1" si="141"/>
        <v>-1</v>
      </c>
      <c r="AA114" s="74">
        <f t="shared" si="120"/>
        <v>27</v>
      </c>
      <c r="AB114" s="75">
        <f t="shared" ca="1" si="121"/>
        <v>55042355.387686327</v>
      </c>
      <c r="AC114" s="47">
        <f t="shared" ca="1" si="133"/>
        <v>563925</v>
      </c>
      <c r="AD114" s="47"/>
      <c r="AE114" s="47"/>
    </row>
    <row r="115" spans="1:31" ht="12.75" x14ac:dyDescent="0.2">
      <c r="A115" s="47"/>
      <c r="B115" s="52">
        <v>28</v>
      </c>
      <c r="C115" s="48">
        <f ca="1">C114+C114*Input!$C$9</f>
        <v>2053400.9772878638</v>
      </c>
      <c r="D115" s="47">
        <f t="shared" ca="1" si="134"/>
        <v>3</v>
      </c>
      <c r="E115" s="47">
        <f t="shared" ca="1" si="135"/>
        <v>9</v>
      </c>
      <c r="F115" s="47">
        <f t="shared" ca="1" si="122"/>
        <v>1</v>
      </c>
      <c r="G115" s="48">
        <f t="shared" ca="1" si="123"/>
        <v>2053400.9772878638</v>
      </c>
      <c r="H115" s="47">
        <f t="shared" ca="1" si="136"/>
        <v>876000</v>
      </c>
      <c r="I115" s="56">
        <f>Input!$C$4</f>
        <v>1.03</v>
      </c>
      <c r="J115" s="47">
        <f t="shared" ca="1" si="124"/>
        <v>902280</v>
      </c>
      <c r="K115" s="73">
        <f>K114+K114*Input!$C$5</f>
        <v>9.5856737626442552</v>
      </c>
      <c r="L115" s="48">
        <f t="shared" ca="1" si="125"/>
        <v>8397050.2160763685</v>
      </c>
      <c r="M115" s="48">
        <f ca="1">M114+M114*Input!$C$9</f>
        <v>8400276.725268539</v>
      </c>
      <c r="N115" s="47">
        <f t="shared" ca="1" si="137"/>
        <v>10</v>
      </c>
      <c r="O115" s="47">
        <f t="shared" ca="1" si="138"/>
        <v>2.7</v>
      </c>
      <c r="P115" s="47">
        <f t="shared" ca="1" si="126"/>
        <v>0</v>
      </c>
      <c r="Q115" s="48">
        <f t="shared" ca="1" si="127"/>
        <v>0</v>
      </c>
      <c r="R115" s="47">
        <f t="shared" ca="1" si="139"/>
        <v>328500</v>
      </c>
      <c r="S115" s="47">
        <f t="shared" ca="1" si="128"/>
        <v>338355</v>
      </c>
      <c r="T115" s="73">
        <f>T114+T114*Input!$C$5</f>
        <v>9.5856737626442552</v>
      </c>
      <c r="U115" s="48">
        <f t="shared" ca="1" si="129"/>
        <v>3148893.8310286379</v>
      </c>
      <c r="V115" s="48">
        <f t="shared" ca="1" si="130"/>
        <v>2053400.9772878638</v>
      </c>
      <c r="W115" s="48">
        <f t="shared" ca="1" si="131"/>
        <v>5248156.3850477301</v>
      </c>
      <c r="X115" s="48">
        <f t="shared" ca="1" si="132"/>
        <v>7301557.3623355944</v>
      </c>
      <c r="Y115" s="48">
        <f t="shared" ca="1" si="140"/>
        <v>62343912.75002192</v>
      </c>
      <c r="Z115" s="47">
        <f t="shared" ca="1" si="141"/>
        <v>-1</v>
      </c>
      <c r="AA115" s="74">
        <f t="shared" si="120"/>
        <v>28</v>
      </c>
      <c r="AB115" s="75">
        <f t="shared" ca="1" si="121"/>
        <v>62343912.75002192</v>
      </c>
      <c r="AC115" s="47">
        <f t="shared" ca="1" si="133"/>
        <v>563925</v>
      </c>
      <c r="AD115" s="47"/>
      <c r="AE115" s="47"/>
    </row>
    <row r="116" spans="1:31" ht="12.75" x14ac:dyDescent="0.2">
      <c r="A116" s="47"/>
      <c r="B116" s="52">
        <v>29</v>
      </c>
      <c r="C116" s="48">
        <f ca="1">C115+C115*Input!$C$9</f>
        <v>2156071.0261522569</v>
      </c>
      <c r="D116" s="47">
        <f t="shared" ca="1" si="134"/>
        <v>3</v>
      </c>
      <c r="E116" s="47">
        <f t="shared" ca="1" si="135"/>
        <v>9.3333333333333339</v>
      </c>
      <c r="F116" s="47">
        <f t="shared" ca="1" si="122"/>
        <v>0</v>
      </c>
      <c r="G116" s="48">
        <f t="shared" ca="1" si="123"/>
        <v>0</v>
      </c>
      <c r="H116" s="47">
        <f t="shared" ca="1" si="136"/>
        <v>876000</v>
      </c>
      <c r="I116" s="56">
        <f>Input!$C$4</f>
        <v>1.03</v>
      </c>
      <c r="J116" s="47">
        <f t="shared" ca="1" si="124"/>
        <v>902280</v>
      </c>
      <c r="K116" s="73">
        <f>K115+K115*Input!$C$5</f>
        <v>10.352527663655795</v>
      </c>
      <c r="L116" s="48">
        <f t="shared" ca="1" si="125"/>
        <v>9068814.2333624773</v>
      </c>
      <c r="M116" s="48">
        <f ca="1">M115+M115*Input!$C$9</f>
        <v>8820290.5615319666</v>
      </c>
      <c r="N116" s="47">
        <f t="shared" ca="1" si="137"/>
        <v>10</v>
      </c>
      <c r="O116" s="47">
        <f t="shared" ca="1" si="138"/>
        <v>2.8</v>
      </c>
      <c r="P116" s="47">
        <f t="shared" ca="1" si="126"/>
        <v>0</v>
      </c>
      <c r="Q116" s="48">
        <f t="shared" ca="1" si="127"/>
        <v>0</v>
      </c>
      <c r="R116" s="47">
        <f t="shared" ca="1" si="139"/>
        <v>328500</v>
      </c>
      <c r="S116" s="47">
        <f t="shared" ca="1" si="128"/>
        <v>338355</v>
      </c>
      <c r="T116" s="73">
        <f>T115+T115*Input!$C$5</f>
        <v>10.352527663655795</v>
      </c>
      <c r="U116" s="48">
        <f t="shared" ca="1" si="129"/>
        <v>3400805.337510929</v>
      </c>
      <c r="V116" s="48">
        <f t="shared" ca="1" si="130"/>
        <v>0</v>
      </c>
      <c r="W116" s="48">
        <f t="shared" ca="1" si="131"/>
        <v>5668008.8958515488</v>
      </c>
      <c r="X116" s="48">
        <f t="shared" ca="1" si="132"/>
        <v>5668008.8958515488</v>
      </c>
      <c r="Y116" s="48">
        <f t="shared" ca="1" si="140"/>
        <v>68011921.645873472</v>
      </c>
      <c r="Z116" s="47">
        <f t="shared" ca="1" si="141"/>
        <v>-1</v>
      </c>
      <c r="AA116" s="74">
        <f t="shared" si="120"/>
        <v>29</v>
      </c>
      <c r="AB116" s="75">
        <f t="shared" ca="1" si="121"/>
        <v>68011921.645873472</v>
      </c>
      <c r="AC116" s="47">
        <f t="shared" ca="1" si="133"/>
        <v>563925</v>
      </c>
      <c r="AD116" s="47"/>
      <c r="AE116" s="47"/>
    </row>
    <row r="117" spans="1:31" ht="12.75" x14ac:dyDescent="0.2">
      <c r="A117" s="47"/>
      <c r="B117" s="52">
        <v>30</v>
      </c>
      <c r="C117" s="48">
        <f ca="1">C116+C116*Input!$C$9</f>
        <v>2263874.5774598699</v>
      </c>
      <c r="D117" s="47">
        <f t="shared" ca="1" si="134"/>
        <v>3</v>
      </c>
      <c r="E117" s="47">
        <f t="shared" ca="1" si="135"/>
        <v>9.6666666666666661</v>
      </c>
      <c r="F117" s="47">
        <f t="shared" ca="1" si="122"/>
        <v>0</v>
      </c>
      <c r="G117" s="48">
        <f t="shared" ca="1" si="123"/>
        <v>0</v>
      </c>
      <c r="H117" s="47">
        <f t="shared" ca="1" si="136"/>
        <v>876000</v>
      </c>
      <c r="I117" s="56">
        <f>Input!$C$4</f>
        <v>1.03</v>
      </c>
      <c r="J117" s="47">
        <f t="shared" ca="1" si="124"/>
        <v>902280</v>
      </c>
      <c r="K117" s="73">
        <f>K116+K116*Input!$C$5</f>
        <v>11.180729876748259</v>
      </c>
      <c r="L117" s="48">
        <f t="shared" ca="1" si="125"/>
        <v>9794319.3720314745</v>
      </c>
      <c r="M117" s="48">
        <f ca="1">M116+M116*Input!$C$9</f>
        <v>9261305.089608565</v>
      </c>
      <c r="N117" s="47">
        <f t="shared" ca="1" si="137"/>
        <v>10</v>
      </c>
      <c r="O117" s="47">
        <f t="shared" ca="1" si="138"/>
        <v>2.9</v>
      </c>
      <c r="P117" s="47">
        <f t="shared" ca="1" si="126"/>
        <v>0</v>
      </c>
      <c r="Q117" s="48">
        <f t="shared" ca="1" si="127"/>
        <v>0</v>
      </c>
      <c r="R117" s="47">
        <f t="shared" ca="1" si="139"/>
        <v>328500</v>
      </c>
      <c r="S117" s="47">
        <f t="shared" ca="1" si="128"/>
        <v>338355</v>
      </c>
      <c r="T117" s="73">
        <f>T116+T116*Input!$C$5</f>
        <v>11.180729876748259</v>
      </c>
      <c r="U117" s="48">
        <f t="shared" ca="1" si="129"/>
        <v>3672869.7645118032</v>
      </c>
      <c r="V117" s="48">
        <f t="shared" ca="1" si="130"/>
        <v>0</v>
      </c>
      <c r="W117" s="48">
        <f t="shared" ca="1" si="131"/>
        <v>6121449.6075196713</v>
      </c>
      <c r="X117" s="48">
        <f t="shared" ca="1" si="132"/>
        <v>6121449.6075196713</v>
      </c>
      <c r="Y117" s="48">
        <f t="shared" ca="1" si="140"/>
        <v>74133371.253393143</v>
      </c>
      <c r="Z117" s="47">
        <f t="shared" ca="1" si="141"/>
        <v>-1</v>
      </c>
      <c r="AA117" s="74">
        <f t="shared" si="120"/>
        <v>30</v>
      </c>
      <c r="AB117" s="75">
        <f t="shared" ca="1" si="121"/>
        <v>74133371.253393143</v>
      </c>
      <c r="AC117" s="47">
        <f t="shared" ca="1" si="133"/>
        <v>563925</v>
      </c>
      <c r="AD117" s="47"/>
      <c r="AE117" s="47"/>
    </row>
    <row r="118" spans="1:31" ht="12.75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ht="12.75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8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ht="12.75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ht="12.75" x14ac:dyDescent="0.2">
      <c r="A121" s="62"/>
      <c r="B121" s="63" t="s">
        <v>129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4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1:31" ht="12.75" x14ac:dyDescent="0.2">
      <c r="A122" s="47"/>
      <c r="B122" s="47"/>
      <c r="C122" s="52" t="s">
        <v>130</v>
      </c>
      <c r="D122" s="47"/>
      <c r="E122" s="47"/>
      <c r="F122" s="47">
        <f>Formulas!B5</f>
        <v>16</v>
      </c>
      <c r="G122" s="47"/>
      <c r="H122" s="47"/>
      <c r="I122" s="47"/>
      <c r="J122" s="47"/>
      <c r="K122" s="47"/>
      <c r="L122" s="48"/>
      <c r="M122" s="52" t="s">
        <v>131</v>
      </c>
      <c r="N122" s="47"/>
      <c r="O122" s="47"/>
      <c r="P122" s="52">
        <f>Formulas!C5</f>
        <v>31</v>
      </c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ht="51" x14ac:dyDescent="0.2">
      <c r="A123" s="47"/>
      <c r="B123" s="52"/>
      <c r="C123" s="65" t="s">
        <v>31</v>
      </c>
      <c r="D123" s="65"/>
      <c r="E123" s="65" t="s">
        <v>32</v>
      </c>
      <c r="F123" s="65" t="s">
        <v>33</v>
      </c>
      <c r="G123" s="65" t="s">
        <v>34</v>
      </c>
      <c r="H123" s="65" t="s">
        <v>35</v>
      </c>
      <c r="I123" s="65"/>
      <c r="J123" s="65"/>
      <c r="K123" s="65" t="s">
        <v>37</v>
      </c>
      <c r="L123" s="65" t="s">
        <v>38</v>
      </c>
      <c r="M123" s="66" t="s">
        <v>65</v>
      </c>
      <c r="N123" s="67"/>
      <c r="O123" s="67" t="s">
        <v>32</v>
      </c>
      <c r="P123" s="67" t="s">
        <v>33</v>
      </c>
      <c r="Q123" s="67" t="s">
        <v>34</v>
      </c>
      <c r="R123" s="67" t="s">
        <v>35</v>
      </c>
      <c r="S123" s="67"/>
      <c r="T123" s="67" t="s">
        <v>37</v>
      </c>
      <c r="U123" s="67" t="s">
        <v>38</v>
      </c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ht="12.75" x14ac:dyDescent="0.2">
      <c r="A124" s="47"/>
      <c r="B124" s="52"/>
      <c r="C124" s="52">
        <f ca="1">INDIRECT("Input!D"&amp;F122)</f>
        <v>0</v>
      </c>
      <c r="D124" s="52"/>
      <c r="E124" s="52">
        <f ca="1">INDIRECT("Input!E"&amp;F122)</f>
        <v>0</v>
      </c>
      <c r="F124" s="52">
        <f ca="1">INDIRECT("Input!G"&amp;F122)</f>
        <v>0</v>
      </c>
      <c r="G124" s="52">
        <f ca="1">INDIRECT("Input!I"&amp;F122)</f>
        <v>0</v>
      </c>
      <c r="H124" s="68">
        <f ca="1">INDIRECT("Input!K"&amp;F122)</f>
        <v>0</v>
      </c>
      <c r="I124" s="52"/>
      <c r="J124" s="52"/>
      <c r="K124" s="68">
        <f ca="1">INDIRECT("Input!M"&amp;F122)</f>
        <v>0</v>
      </c>
      <c r="L124" s="52">
        <f ca="1">INDIRECT("Input!O"&amp;F122)</f>
        <v>0</v>
      </c>
      <c r="M124" s="52">
        <f ca="1">INDIRECT("Input!D"&amp;P122)</f>
        <v>0</v>
      </c>
      <c r="N124" s="52"/>
      <c r="O124" s="52">
        <f ca="1">INDIRECT("Input!E"&amp;P122)</f>
        <v>0</v>
      </c>
      <c r="P124" s="52">
        <f ca="1">INDIRECT("Input!G"&amp;P122)</f>
        <v>0</v>
      </c>
      <c r="Q124" s="52">
        <f ca="1">INDIRECT("Input!I"&amp;P122)</f>
        <v>0</v>
      </c>
      <c r="R124" s="68">
        <f ca="1">INDIRECT("Input!K"&amp;P122)</f>
        <v>0</v>
      </c>
      <c r="S124" s="52"/>
      <c r="T124" s="68">
        <f ca="1">INDIRECT("Input!M"&amp;P122)</f>
        <v>0</v>
      </c>
      <c r="U124" s="52">
        <f ca="1">INDIRECT("Input!O"&amp;P122)</f>
        <v>0</v>
      </c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ht="12.75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8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ht="12.75" x14ac:dyDescent="0.2">
      <c r="A126" s="76"/>
      <c r="B126" s="76"/>
      <c r="C126" s="77" t="s">
        <v>90</v>
      </c>
      <c r="D126" s="78"/>
      <c r="E126" s="78"/>
      <c r="F126" s="78"/>
      <c r="G126" s="78"/>
      <c r="H126" s="78"/>
      <c r="I126" s="78"/>
      <c r="J126" s="78"/>
      <c r="K126" s="78"/>
      <c r="L126" s="79"/>
      <c r="M126" s="80" t="s">
        <v>91</v>
      </c>
      <c r="N126" s="81"/>
      <c r="O126" s="81"/>
      <c r="P126" s="81"/>
      <c r="Q126" s="81"/>
      <c r="R126" s="81"/>
      <c r="S126" s="81"/>
      <c r="T126" s="81"/>
      <c r="U126" s="82"/>
      <c r="V126" s="83" t="s">
        <v>92</v>
      </c>
      <c r="W126" s="78"/>
      <c r="X126" s="78"/>
      <c r="Y126" s="78"/>
      <c r="Z126" s="76"/>
      <c r="AA126" s="76"/>
      <c r="AB126" s="76"/>
      <c r="AC126" s="76"/>
      <c r="AD126" s="76"/>
      <c r="AE126" s="76"/>
    </row>
    <row r="127" spans="1:31" ht="51" x14ac:dyDescent="0.2">
      <c r="A127" s="76"/>
      <c r="B127" s="84" t="s">
        <v>94</v>
      </c>
      <c r="C127" s="85" t="s">
        <v>118</v>
      </c>
      <c r="D127" s="85" t="s">
        <v>38</v>
      </c>
      <c r="E127" s="86" t="s">
        <v>119</v>
      </c>
      <c r="F127" s="86" t="s">
        <v>120</v>
      </c>
      <c r="G127" s="86" t="s">
        <v>95</v>
      </c>
      <c r="H127" s="86" t="s">
        <v>96</v>
      </c>
      <c r="I127" s="86" t="s">
        <v>121</v>
      </c>
      <c r="J127" s="86" t="s">
        <v>122</v>
      </c>
      <c r="K127" s="86" t="s">
        <v>123</v>
      </c>
      <c r="L127" s="87" t="s">
        <v>97</v>
      </c>
      <c r="M127" s="85" t="s">
        <v>118</v>
      </c>
      <c r="N127" s="85" t="s">
        <v>38</v>
      </c>
      <c r="O127" s="86" t="s">
        <v>119</v>
      </c>
      <c r="P127" s="86" t="s">
        <v>120</v>
      </c>
      <c r="Q127" s="86" t="s">
        <v>95</v>
      </c>
      <c r="R127" s="86" t="s">
        <v>96</v>
      </c>
      <c r="S127" s="86" t="s">
        <v>122</v>
      </c>
      <c r="T127" s="86" t="s">
        <v>123</v>
      </c>
      <c r="U127" s="87" t="s">
        <v>99</v>
      </c>
      <c r="V127" s="87" t="s">
        <v>100</v>
      </c>
      <c r="W127" s="87" t="s">
        <v>101</v>
      </c>
      <c r="X127" s="87" t="s">
        <v>102</v>
      </c>
      <c r="Y127" s="87" t="s">
        <v>103</v>
      </c>
      <c r="Z127" s="86" t="s">
        <v>105</v>
      </c>
      <c r="AA127" s="88" t="str">
        <f t="shared" ref="AA127:AA157" si="142">B127</f>
        <v>Years</v>
      </c>
      <c r="AB127" s="87" t="str">
        <f t="shared" ref="AB127:AB157" si="143">Y127</f>
        <v>Cumulative Savings</v>
      </c>
      <c r="AC127" s="89" t="s">
        <v>124</v>
      </c>
      <c r="AD127" s="76"/>
      <c r="AE127" s="76"/>
    </row>
    <row r="128" spans="1:31" ht="12.75" x14ac:dyDescent="0.2">
      <c r="A128" s="76"/>
      <c r="B128" s="90">
        <v>1</v>
      </c>
      <c r="C128" s="91">
        <f ca="1">E124*(H124+K124)</f>
        <v>0</v>
      </c>
      <c r="D128" s="90">
        <f ca="1">L124</f>
        <v>0</v>
      </c>
      <c r="E128" s="90">
        <v>1</v>
      </c>
      <c r="F128" s="92">
        <f t="shared" ref="F128:F157" si="144">IF(E128=INT(E128),IF(E128=0,0,1),0)</f>
        <v>1</v>
      </c>
      <c r="G128" s="91">
        <f t="shared" ref="G128:G157" ca="1" si="145">C128*F128</f>
        <v>0</v>
      </c>
      <c r="H128" s="92">
        <f ca="1">G124*F124*E124/1000</f>
        <v>0</v>
      </c>
      <c r="I128" s="93">
        <f>Input!$C$4</f>
        <v>1.03</v>
      </c>
      <c r="J128" s="94">
        <f t="shared" ref="J128:J157" ca="1" si="146">H128*I128</f>
        <v>0</v>
      </c>
      <c r="K128" s="94">
        <f>Input!$C$3</f>
        <v>1.2</v>
      </c>
      <c r="L128" s="91">
        <f t="shared" ref="L128:L157" ca="1" si="147">H128*K128</f>
        <v>0</v>
      </c>
      <c r="M128" s="91">
        <f ca="1">O124*(R124+T124)</f>
        <v>0</v>
      </c>
      <c r="N128" s="90">
        <f ca="1">U124</f>
        <v>0</v>
      </c>
      <c r="O128" s="90">
        <v>1</v>
      </c>
      <c r="P128" s="92">
        <f t="shared" ref="P128:P157" si="148">IF(O128=INT(O128),IF(O128=0,0,1),0)</f>
        <v>1</v>
      </c>
      <c r="Q128" s="91">
        <f t="shared" ref="Q128:Q157" ca="1" si="149">M128*P128</f>
        <v>0</v>
      </c>
      <c r="R128" s="92">
        <f ca="1">Q124*P124*O124/1000</f>
        <v>0</v>
      </c>
      <c r="S128" s="94">
        <f t="shared" ref="S128:S157" ca="1" si="150">I128*R128</f>
        <v>0</v>
      </c>
      <c r="T128" s="94">
        <f>Input!$C$3</f>
        <v>1.2</v>
      </c>
      <c r="U128" s="91">
        <f t="shared" ref="U128:U157" ca="1" si="151">R128*T128</f>
        <v>0</v>
      </c>
      <c r="V128" s="91">
        <f t="shared" ref="V128:V157" ca="1" si="152">G128-Q128</f>
        <v>0</v>
      </c>
      <c r="W128" s="91">
        <f t="shared" ref="W128:W157" ca="1" si="153">L128-U128</f>
        <v>0</v>
      </c>
      <c r="X128" s="91">
        <f t="shared" ref="X128:X157" ca="1" si="154">V128+W128</f>
        <v>0</v>
      </c>
      <c r="Y128" s="91">
        <f ca="1">X128</f>
        <v>0</v>
      </c>
      <c r="Z128" s="92">
        <f ca="1">IF(Y128&lt;0,0,1)</f>
        <v>1</v>
      </c>
      <c r="AA128" s="85">
        <f t="shared" si="142"/>
        <v>1</v>
      </c>
      <c r="AB128" s="95">
        <f t="shared" ca="1" si="143"/>
        <v>0</v>
      </c>
      <c r="AC128" s="94">
        <f t="shared" ref="AC128:AC157" ca="1" si="155">J128-S128</f>
        <v>0</v>
      </c>
      <c r="AD128" s="96" t="s">
        <v>125</v>
      </c>
      <c r="AE128" s="76"/>
    </row>
    <row r="129" spans="1:31" ht="12.75" x14ac:dyDescent="0.2">
      <c r="A129" s="76"/>
      <c r="B129" s="90">
        <v>2</v>
      </c>
      <c r="C129" s="91">
        <f ca="1">C128+C128*Input!$C$9</f>
        <v>0</v>
      </c>
      <c r="D129" s="92">
        <f t="shared" ref="D129:D157" ca="1" si="156">D128</f>
        <v>0</v>
      </c>
      <c r="E129" s="92">
        <f t="shared" ref="E129:E157" ca="1" si="157">IF(D129=0,0,(B129-1)/D129)</f>
        <v>0</v>
      </c>
      <c r="F129" s="92">
        <f t="shared" ca="1" si="144"/>
        <v>0</v>
      </c>
      <c r="G129" s="91">
        <f t="shared" ca="1" si="145"/>
        <v>0</v>
      </c>
      <c r="H129" s="92">
        <f t="shared" ref="H129:H157" ca="1" si="158">H128</f>
        <v>0</v>
      </c>
      <c r="I129" s="93">
        <f>Input!$C$4</f>
        <v>1.03</v>
      </c>
      <c r="J129" s="94">
        <f t="shared" ca="1" si="146"/>
        <v>0</v>
      </c>
      <c r="K129" s="94">
        <f>K128+K128*Input!$C$5</f>
        <v>1.296</v>
      </c>
      <c r="L129" s="91">
        <f t="shared" ca="1" si="147"/>
        <v>0</v>
      </c>
      <c r="M129" s="91">
        <f ca="1">M128+M128*Input!$C$9</f>
        <v>0</v>
      </c>
      <c r="N129" s="92">
        <f t="shared" ref="N129:N157" ca="1" si="159">N128</f>
        <v>0</v>
      </c>
      <c r="O129" s="92">
        <f t="shared" ref="O129:O157" ca="1" si="160">IF(N129=0,0,(B129-1)/N129)</f>
        <v>0</v>
      </c>
      <c r="P129" s="92">
        <f t="shared" ca="1" si="148"/>
        <v>0</v>
      </c>
      <c r="Q129" s="91">
        <f t="shared" ca="1" si="149"/>
        <v>0</v>
      </c>
      <c r="R129" s="92">
        <f t="shared" ref="R129:R157" ca="1" si="161">R128</f>
        <v>0</v>
      </c>
      <c r="S129" s="94">
        <f t="shared" ca="1" si="150"/>
        <v>0</v>
      </c>
      <c r="T129" s="94">
        <f>T128+T128*Input!$C$5</f>
        <v>1.296</v>
      </c>
      <c r="U129" s="91">
        <f t="shared" ca="1" si="151"/>
        <v>0</v>
      </c>
      <c r="V129" s="91">
        <f t="shared" ca="1" si="152"/>
        <v>0</v>
      </c>
      <c r="W129" s="91">
        <f t="shared" ca="1" si="153"/>
        <v>0</v>
      </c>
      <c r="X129" s="91">
        <f t="shared" ca="1" si="154"/>
        <v>0</v>
      </c>
      <c r="Y129" s="91">
        <f t="shared" ref="Y129:Y157" ca="1" si="162">X129+Y128</f>
        <v>0</v>
      </c>
      <c r="Z129" s="92">
        <f t="shared" ref="Z129:Z157" ca="1" si="163">IF(Z128=-1,-1,IF(Z128=1,-1,IF(Y129&lt;0,0,1)))</f>
        <v>-1</v>
      </c>
      <c r="AA129" s="88">
        <f t="shared" si="142"/>
        <v>2</v>
      </c>
      <c r="AB129" s="95">
        <f t="shared" ca="1" si="143"/>
        <v>0</v>
      </c>
      <c r="AC129" s="94">
        <f t="shared" ca="1" si="155"/>
        <v>0</v>
      </c>
      <c r="AD129" s="76"/>
      <c r="AE129" s="76"/>
    </row>
    <row r="130" spans="1:31" ht="12.75" x14ac:dyDescent="0.2">
      <c r="A130" s="76"/>
      <c r="B130" s="90">
        <v>3</v>
      </c>
      <c r="C130" s="91">
        <f ca="1">C129+C129*Input!$C$9</f>
        <v>0</v>
      </c>
      <c r="D130" s="92">
        <f t="shared" ca="1" si="156"/>
        <v>0</v>
      </c>
      <c r="E130" s="92">
        <f t="shared" ca="1" si="157"/>
        <v>0</v>
      </c>
      <c r="F130" s="92">
        <f t="shared" ca="1" si="144"/>
        <v>0</v>
      </c>
      <c r="G130" s="91">
        <f t="shared" ca="1" si="145"/>
        <v>0</v>
      </c>
      <c r="H130" s="92">
        <f t="shared" ca="1" si="158"/>
        <v>0</v>
      </c>
      <c r="I130" s="93">
        <f>Input!$C$4</f>
        <v>1.03</v>
      </c>
      <c r="J130" s="94">
        <f t="shared" ca="1" si="146"/>
        <v>0</v>
      </c>
      <c r="K130" s="94">
        <f>K129+K129*Input!$C$5</f>
        <v>1.39968</v>
      </c>
      <c r="L130" s="91">
        <f t="shared" ca="1" si="147"/>
        <v>0</v>
      </c>
      <c r="M130" s="91">
        <f ca="1">M129+M129*Input!$C$9</f>
        <v>0</v>
      </c>
      <c r="N130" s="92">
        <f t="shared" ca="1" si="159"/>
        <v>0</v>
      </c>
      <c r="O130" s="92">
        <f t="shared" ca="1" si="160"/>
        <v>0</v>
      </c>
      <c r="P130" s="92">
        <f t="shared" ca="1" si="148"/>
        <v>0</v>
      </c>
      <c r="Q130" s="91">
        <f t="shared" ca="1" si="149"/>
        <v>0</v>
      </c>
      <c r="R130" s="92">
        <f t="shared" ca="1" si="161"/>
        <v>0</v>
      </c>
      <c r="S130" s="94">
        <f t="shared" ca="1" si="150"/>
        <v>0</v>
      </c>
      <c r="T130" s="94">
        <f>T129+T129*Input!$C$5</f>
        <v>1.39968</v>
      </c>
      <c r="U130" s="91">
        <f t="shared" ca="1" si="151"/>
        <v>0</v>
      </c>
      <c r="V130" s="91">
        <f t="shared" ca="1" si="152"/>
        <v>0</v>
      </c>
      <c r="W130" s="91">
        <f t="shared" ca="1" si="153"/>
        <v>0</v>
      </c>
      <c r="X130" s="91">
        <f t="shared" ca="1" si="154"/>
        <v>0</v>
      </c>
      <c r="Y130" s="91">
        <f t="shared" ca="1" si="162"/>
        <v>0</v>
      </c>
      <c r="Z130" s="92">
        <f t="shared" ca="1" si="163"/>
        <v>-1</v>
      </c>
      <c r="AA130" s="88">
        <f t="shared" si="142"/>
        <v>3</v>
      </c>
      <c r="AB130" s="95">
        <f t="shared" ca="1" si="143"/>
        <v>0</v>
      </c>
      <c r="AC130" s="94">
        <f t="shared" ca="1" si="155"/>
        <v>0</v>
      </c>
      <c r="AD130" s="76"/>
      <c r="AE130" s="76"/>
    </row>
    <row r="131" spans="1:31" ht="12.75" x14ac:dyDescent="0.2">
      <c r="A131" s="76"/>
      <c r="B131" s="90">
        <v>4</v>
      </c>
      <c r="C131" s="91">
        <f ca="1">C130+C130*Input!$C$9</f>
        <v>0</v>
      </c>
      <c r="D131" s="92">
        <f t="shared" ca="1" si="156"/>
        <v>0</v>
      </c>
      <c r="E131" s="92">
        <f t="shared" ca="1" si="157"/>
        <v>0</v>
      </c>
      <c r="F131" s="92">
        <f t="shared" ca="1" si="144"/>
        <v>0</v>
      </c>
      <c r="G131" s="91">
        <f t="shared" ca="1" si="145"/>
        <v>0</v>
      </c>
      <c r="H131" s="92">
        <f t="shared" ca="1" si="158"/>
        <v>0</v>
      </c>
      <c r="I131" s="93">
        <f>Input!$C$4</f>
        <v>1.03</v>
      </c>
      <c r="J131" s="94">
        <f t="shared" ca="1" si="146"/>
        <v>0</v>
      </c>
      <c r="K131" s="94">
        <f>K130+K130*Input!$C$5</f>
        <v>1.5116544000000001</v>
      </c>
      <c r="L131" s="91">
        <f t="shared" ca="1" si="147"/>
        <v>0</v>
      </c>
      <c r="M131" s="91">
        <f ca="1">M130+M130*Input!$C$9</f>
        <v>0</v>
      </c>
      <c r="N131" s="92">
        <f t="shared" ca="1" si="159"/>
        <v>0</v>
      </c>
      <c r="O131" s="92">
        <f t="shared" ca="1" si="160"/>
        <v>0</v>
      </c>
      <c r="P131" s="92">
        <f t="shared" ca="1" si="148"/>
        <v>0</v>
      </c>
      <c r="Q131" s="91">
        <f t="shared" ca="1" si="149"/>
        <v>0</v>
      </c>
      <c r="R131" s="92">
        <f t="shared" ca="1" si="161"/>
        <v>0</v>
      </c>
      <c r="S131" s="94">
        <f t="shared" ca="1" si="150"/>
        <v>0</v>
      </c>
      <c r="T131" s="94">
        <f>T130+T130*Input!$C$5</f>
        <v>1.5116544000000001</v>
      </c>
      <c r="U131" s="91">
        <f t="shared" ca="1" si="151"/>
        <v>0</v>
      </c>
      <c r="V131" s="91">
        <f t="shared" ca="1" si="152"/>
        <v>0</v>
      </c>
      <c r="W131" s="91">
        <f t="shared" ca="1" si="153"/>
        <v>0</v>
      </c>
      <c r="X131" s="91">
        <f t="shared" ca="1" si="154"/>
        <v>0</v>
      </c>
      <c r="Y131" s="91">
        <f t="shared" ca="1" si="162"/>
        <v>0</v>
      </c>
      <c r="Z131" s="92">
        <f t="shared" ca="1" si="163"/>
        <v>-1</v>
      </c>
      <c r="AA131" s="88">
        <f t="shared" si="142"/>
        <v>4</v>
      </c>
      <c r="AB131" s="95">
        <f t="shared" ca="1" si="143"/>
        <v>0</v>
      </c>
      <c r="AC131" s="94">
        <f t="shared" ca="1" si="155"/>
        <v>0</v>
      </c>
      <c r="AD131" s="76"/>
      <c r="AE131" s="76"/>
    </row>
    <row r="132" spans="1:31" ht="12.75" x14ac:dyDescent="0.2">
      <c r="A132" s="76"/>
      <c r="B132" s="90">
        <v>5</v>
      </c>
      <c r="C132" s="91">
        <f ca="1">C131+C131*Input!$C$9</f>
        <v>0</v>
      </c>
      <c r="D132" s="92">
        <f t="shared" ca="1" si="156"/>
        <v>0</v>
      </c>
      <c r="E132" s="92">
        <f t="shared" ca="1" si="157"/>
        <v>0</v>
      </c>
      <c r="F132" s="92">
        <f t="shared" ca="1" si="144"/>
        <v>0</v>
      </c>
      <c r="G132" s="91">
        <f t="shared" ca="1" si="145"/>
        <v>0</v>
      </c>
      <c r="H132" s="92">
        <f t="shared" ca="1" si="158"/>
        <v>0</v>
      </c>
      <c r="I132" s="93">
        <f>Input!$C$4</f>
        <v>1.03</v>
      </c>
      <c r="J132" s="94">
        <f t="shared" ca="1" si="146"/>
        <v>0</v>
      </c>
      <c r="K132" s="94">
        <f>K131+K131*Input!$C$5</f>
        <v>1.6325867520000001</v>
      </c>
      <c r="L132" s="91">
        <f t="shared" ca="1" si="147"/>
        <v>0</v>
      </c>
      <c r="M132" s="91">
        <f ca="1">M131+M131*Input!$C$9</f>
        <v>0</v>
      </c>
      <c r="N132" s="92">
        <f t="shared" ca="1" si="159"/>
        <v>0</v>
      </c>
      <c r="O132" s="92">
        <f t="shared" ca="1" si="160"/>
        <v>0</v>
      </c>
      <c r="P132" s="92">
        <f t="shared" ca="1" si="148"/>
        <v>0</v>
      </c>
      <c r="Q132" s="91">
        <f t="shared" ca="1" si="149"/>
        <v>0</v>
      </c>
      <c r="R132" s="92">
        <f t="shared" ca="1" si="161"/>
        <v>0</v>
      </c>
      <c r="S132" s="94">
        <f t="shared" ca="1" si="150"/>
        <v>0</v>
      </c>
      <c r="T132" s="94">
        <f>T131+T131*Input!$C$5</f>
        <v>1.6325867520000001</v>
      </c>
      <c r="U132" s="91">
        <f t="shared" ca="1" si="151"/>
        <v>0</v>
      </c>
      <c r="V132" s="91">
        <f t="shared" ca="1" si="152"/>
        <v>0</v>
      </c>
      <c r="W132" s="91">
        <f t="shared" ca="1" si="153"/>
        <v>0</v>
      </c>
      <c r="X132" s="91">
        <f t="shared" ca="1" si="154"/>
        <v>0</v>
      </c>
      <c r="Y132" s="91">
        <f t="shared" ca="1" si="162"/>
        <v>0</v>
      </c>
      <c r="Z132" s="92">
        <f t="shared" ca="1" si="163"/>
        <v>-1</v>
      </c>
      <c r="AA132" s="88">
        <f t="shared" si="142"/>
        <v>5</v>
      </c>
      <c r="AB132" s="95">
        <f t="shared" ca="1" si="143"/>
        <v>0</v>
      </c>
      <c r="AC132" s="94">
        <f t="shared" ca="1" si="155"/>
        <v>0</v>
      </c>
      <c r="AD132" s="76"/>
      <c r="AE132" s="76"/>
    </row>
    <row r="133" spans="1:31" ht="12.75" x14ac:dyDescent="0.2">
      <c r="A133" s="76"/>
      <c r="B133" s="90">
        <v>6</v>
      </c>
      <c r="C133" s="91">
        <f ca="1">C132+C132*Input!$C$9</f>
        <v>0</v>
      </c>
      <c r="D133" s="92">
        <f t="shared" ca="1" si="156"/>
        <v>0</v>
      </c>
      <c r="E133" s="92">
        <f t="shared" ca="1" si="157"/>
        <v>0</v>
      </c>
      <c r="F133" s="92">
        <f t="shared" ca="1" si="144"/>
        <v>0</v>
      </c>
      <c r="G133" s="91">
        <f t="shared" ca="1" si="145"/>
        <v>0</v>
      </c>
      <c r="H133" s="92">
        <f t="shared" ca="1" si="158"/>
        <v>0</v>
      </c>
      <c r="I133" s="93">
        <f>Input!$C$4</f>
        <v>1.03</v>
      </c>
      <c r="J133" s="94">
        <f t="shared" ca="1" si="146"/>
        <v>0</v>
      </c>
      <c r="K133" s="94">
        <f>K132+K132*Input!$C$5</f>
        <v>1.7631936921600002</v>
      </c>
      <c r="L133" s="91">
        <f t="shared" ca="1" si="147"/>
        <v>0</v>
      </c>
      <c r="M133" s="91">
        <f ca="1">M132+M132*Input!$C$9</f>
        <v>0</v>
      </c>
      <c r="N133" s="92">
        <f t="shared" ca="1" si="159"/>
        <v>0</v>
      </c>
      <c r="O133" s="92">
        <f t="shared" ca="1" si="160"/>
        <v>0</v>
      </c>
      <c r="P133" s="92">
        <f t="shared" ca="1" si="148"/>
        <v>0</v>
      </c>
      <c r="Q133" s="91">
        <f t="shared" ca="1" si="149"/>
        <v>0</v>
      </c>
      <c r="R133" s="92">
        <f t="shared" ca="1" si="161"/>
        <v>0</v>
      </c>
      <c r="S133" s="94">
        <f t="shared" ca="1" si="150"/>
        <v>0</v>
      </c>
      <c r="T133" s="94">
        <f>T132+T132*Input!$C$5</f>
        <v>1.7631936921600002</v>
      </c>
      <c r="U133" s="91">
        <f t="shared" ca="1" si="151"/>
        <v>0</v>
      </c>
      <c r="V133" s="91">
        <f t="shared" ca="1" si="152"/>
        <v>0</v>
      </c>
      <c r="W133" s="91">
        <f t="shared" ca="1" si="153"/>
        <v>0</v>
      </c>
      <c r="X133" s="91">
        <f t="shared" ca="1" si="154"/>
        <v>0</v>
      </c>
      <c r="Y133" s="91">
        <f t="shared" ca="1" si="162"/>
        <v>0</v>
      </c>
      <c r="Z133" s="92">
        <f t="shared" ca="1" si="163"/>
        <v>-1</v>
      </c>
      <c r="AA133" s="88">
        <f t="shared" si="142"/>
        <v>6</v>
      </c>
      <c r="AB133" s="95">
        <f t="shared" ca="1" si="143"/>
        <v>0</v>
      </c>
      <c r="AC133" s="94">
        <f t="shared" ca="1" si="155"/>
        <v>0</v>
      </c>
      <c r="AD133" s="76"/>
      <c r="AE133" s="76"/>
    </row>
    <row r="134" spans="1:31" ht="12.75" x14ac:dyDescent="0.2">
      <c r="A134" s="76"/>
      <c r="B134" s="90">
        <v>7</v>
      </c>
      <c r="C134" s="91">
        <f ca="1">C133+C133*Input!$C$9</f>
        <v>0</v>
      </c>
      <c r="D134" s="92">
        <f t="shared" ca="1" si="156"/>
        <v>0</v>
      </c>
      <c r="E134" s="92">
        <f t="shared" ca="1" si="157"/>
        <v>0</v>
      </c>
      <c r="F134" s="92">
        <f t="shared" ca="1" si="144"/>
        <v>0</v>
      </c>
      <c r="G134" s="91">
        <f t="shared" ca="1" si="145"/>
        <v>0</v>
      </c>
      <c r="H134" s="92">
        <f t="shared" ca="1" si="158"/>
        <v>0</v>
      </c>
      <c r="I134" s="93">
        <f>Input!$C$4</f>
        <v>1.03</v>
      </c>
      <c r="J134" s="94">
        <f t="shared" ca="1" si="146"/>
        <v>0</v>
      </c>
      <c r="K134" s="94">
        <f>K133+K133*Input!$C$5</f>
        <v>1.9042491875328003</v>
      </c>
      <c r="L134" s="91">
        <f t="shared" ca="1" si="147"/>
        <v>0</v>
      </c>
      <c r="M134" s="91">
        <f ca="1">M133+M133*Input!$C$9</f>
        <v>0</v>
      </c>
      <c r="N134" s="92">
        <f t="shared" ca="1" si="159"/>
        <v>0</v>
      </c>
      <c r="O134" s="92">
        <f t="shared" ca="1" si="160"/>
        <v>0</v>
      </c>
      <c r="P134" s="92">
        <f t="shared" ca="1" si="148"/>
        <v>0</v>
      </c>
      <c r="Q134" s="91">
        <f t="shared" ca="1" si="149"/>
        <v>0</v>
      </c>
      <c r="R134" s="92">
        <f t="shared" ca="1" si="161"/>
        <v>0</v>
      </c>
      <c r="S134" s="94">
        <f t="shared" ca="1" si="150"/>
        <v>0</v>
      </c>
      <c r="T134" s="94">
        <f>T133+T133*Input!$C$5</f>
        <v>1.9042491875328003</v>
      </c>
      <c r="U134" s="91">
        <f t="shared" ca="1" si="151"/>
        <v>0</v>
      </c>
      <c r="V134" s="91">
        <f t="shared" ca="1" si="152"/>
        <v>0</v>
      </c>
      <c r="W134" s="91">
        <f t="shared" ca="1" si="153"/>
        <v>0</v>
      </c>
      <c r="X134" s="91">
        <f t="shared" ca="1" si="154"/>
        <v>0</v>
      </c>
      <c r="Y134" s="91">
        <f t="shared" ca="1" si="162"/>
        <v>0</v>
      </c>
      <c r="Z134" s="92">
        <f t="shared" ca="1" si="163"/>
        <v>-1</v>
      </c>
      <c r="AA134" s="88">
        <f t="shared" si="142"/>
        <v>7</v>
      </c>
      <c r="AB134" s="95">
        <f t="shared" ca="1" si="143"/>
        <v>0</v>
      </c>
      <c r="AC134" s="94">
        <f t="shared" ca="1" si="155"/>
        <v>0</v>
      </c>
      <c r="AD134" s="76"/>
      <c r="AE134" s="76"/>
    </row>
    <row r="135" spans="1:31" ht="12.75" x14ac:dyDescent="0.2">
      <c r="A135" s="76"/>
      <c r="B135" s="90">
        <v>8</v>
      </c>
      <c r="C135" s="91">
        <f ca="1">C134+C134*Input!$C$9</f>
        <v>0</v>
      </c>
      <c r="D135" s="92">
        <f t="shared" ca="1" si="156"/>
        <v>0</v>
      </c>
      <c r="E135" s="92">
        <f t="shared" ca="1" si="157"/>
        <v>0</v>
      </c>
      <c r="F135" s="92">
        <f t="shared" ca="1" si="144"/>
        <v>0</v>
      </c>
      <c r="G135" s="91">
        <f t="shared" ca="1" si="145"/>
        <v>0</v>
      </c>
      <c r="H135" s="92">
        <f t="shared" ca="1" si="158"/>
        <v>0</v>
      </c>
      <c r="I135" s="93">
        <f>Input!$C$4</f>
        <v>1.03</v>
      </c>
      <c r="J135" s="94">
        <f t="shared" ca="1" si="146"/>
        <v>0</v>
      </c>
      <c r="K135" s="94">
        <f>K134+K134*Input!$C$5</f>
        <v>2.0565891225354243</v>
      </c>
      <c r="L135" s="91">
        <f t="shared" ca="1" si="147"/>
        <v>0</v>
      </c>
      <c r="M135" s="91">
        <f ca="1">M134+M134*Input!$C$9</f>
        <v>0</v>
      </c>
      <c r="N135" s="92">
        <f t="shared" ca="1" si="159"/>
        <v>0</v>
      </c>
      <c r="O135" s="92">
        <f t="shared" ca="1" si="160"/>
        <v>0</v>
      </c>
      <c r="P135" s="92">
        <f t="shared" ca="1" si="148"/>
        <v>0</v>
      </c>
      <c r="Q135" s="91">
        <f t="shared" ca="1" si="149"/>
        <v>0</v>
      </c>
      <c r="R135" s="92">
        <f t="shared" ca="1" si="161"/>
        <v>0</v>
      </c>
      <c r="S135" s="94">
        <f t="shared" ca="1" si="150"/>
        <v>0</v>
      </c>
      <c r="T135" s="94">
        <f>T134+T134*Input!$C$5</f>
        <v>2.0565891225354243</v>
      </c>
      <c r="U135" s="91">
        <f t="shared" ca="1" si="151"/>
        <v>0</v>
      </c>
      <c r="V135" s="91">
        <f t="shared" ca="1" si="152"/>
        <v>0</v>
      </c>
      <c r="W135" s="91">
        <f t="shared" ca="1" si="153"/>
        <v>0</v>
      </c>
      <c r="X135" s="91">
        <f t="shared" ca="1" si="154"/>
        <v>0</v>
      </c>
      <c r="Y135" s="91">
        <f t="shared" ca="1" si="162"/>
        <v>0</v>
      </c>
      <c r="Z135" s="92">
        <f t="shared" ca="1" si="163"/>
        <v>-1</v>
      </c>
      <c r="AA135" s="88">
        <f t="shared" si="142"/>
        <v>8</v>
      </c>
      <c r="AB135" s="95">
        <f t="shared" ca="1" si="143"/>
        <v>0</v>
      </c>
      <c r="AC135" s="94">
        <f t="shared" ca="1" si="155"/>
        <v>0</v>
      </c>
      <c r="AD135" s="76"/>
      <c r="AE135" s="76"/>
    </row>
    <row r="136" spans="1:31" ht="12.75" x14ac:dyDescent="0.2">
      <c r="A136" s="76"/>
      <c r="B136" s="90">
        <v>9</v>
      </c>
      <c r="C136" s="91">
        <f ca="1">C135+C135*Input!$C$9</f>
        <v>0</v>
      </c>
      <c r="D136" s="92">
        <f t="shared" ca="1" si="156"/>
        <v>0</v>
      </c>
      <c r="E136" s="92">
        <f t="shared" ca="1" si="157"/>
        <v>0</v>
      </c>
      <c r="F136" s="92">
        <f t="shared" ca="1" si="144"/>
        <v>0</v>
      </c>
      <c r="G136" s="91">
        <f t="shared" ca="1" si="145"/>
        <v>0</v>
      </c>
      <c r="H136" s="92">
        <f t="shared" ca="1" si="158"/>
        <v>0</v>
      </c>
      <c r="I136" s="93">
        <f>Input!$C$4</f>
        <v>1.03</v>
      </c>
      <c r="J136" s="94">
        <f t="shared" ca="1" si="146"/>
        <v>0</v>
      </c>
      <c r="K136" s="94">
        <f>K135+K135*Input!$C$5</f>
        <v>2.2211162523382582</v>
      </c>
      <c r="L136" s="91">
        <f t="shared" ca="1" si="147"/>
        <v>0</v>
      </c>
      <c r="M136" s="91">
        <f ca="1">M135+M135*Input!$C$9</f>
        <v>0</v>
      </c>
      <c r="N136" s="92">
        <f t="shared" ca="1" si="159"/>
        <v>0</v>
      </c>
      <c r="O136" s="92">
        <f t="shared" ca="1" si="160"/>
        <v>0</v>
      </c>
      <c r="P136" s="92">
        <f t="shared" ca="1" si="148"/>
        <v>0</v>
      </c>
      <c r="Q136" s="91">
        <f t="shared" ca="1" si="149"/>
        <v>0</v>
      </c>
      <c r="R136" s="92">
        <f t="shared" ca="1" si="161"/>
        <v>0</v>
      </c>
      <c r="S136" s="94">
        <f t="shared" ca="1" si="150"/>
        <v>0</v>
      </c>
      <c r="T136" s="94">
        <f>T135+T135*Input!$C$5</f>
        <v>2.2211162523382582</v>
      </c>
      <c r="U136" s="91">
        <f t="shared" ca="1" si="151"/>
        <v>0</v>
      </c>
      <c r="V136" s="91">
        <f t="shared" ca="1" si="152"/>
        <v>0</v>
      </c>
      <c r="W136" s="91">
        <f t="shared" ca="1" si="153"/>
        <v>0</v>
      </c>
      <c r="X136" s="91">
        <f t="shared" ca="1" si="154"/>
        <v>0</v>
      </c>
      <c r="Y136" s="91">
        <f t="shared" ca="1" si="162"/>
        <v>0</v>
      </c>
      <c r="Z136" s="92">
        <f t="shared" ca="1" si="163"/>
        <v>-1</v>
      </c>
      <c r="AA136" s="88">
        <f t="shared" si="142"/>
        <v>9</v>
      </c>
      <c r="AB136" s="95">
        <f t="shared" ca="1" si="143"/>
        <v>0</v>
      </c>
      <c r="AC136" s="94">
        <f t="shared" ca="1" si="155"/>
        <v>0</v>
      </c>
      <c r="AD136" s="76"/>
      <c r="AE136" s="76"/>
    </row>
    <row r="137" spans="1:31" ht="12.75" x14ac:dyDescent="0.2">
      <c r="A137" s="76"/>
      <c r="B137" s="90">
        <v>10</v>
      </c>
      <c r="C137" s="91">
        <f ca="1">C136+C136*Input!$C$9</f>
        <v>0</v>
      </c>
      <c r="D137" s="92">
        <f t="shared" ca="1" si="156"/>
        <v>0</v>
      </c>
      <c r="E137" s="92">
        <f t="shared" ca="1" si="157"/>
        <v>0</v>
      </c>
      <c r="F137" s="92">
        <f t="shared" ca="1" si="144"/>
        <v>0</v>
      </c>
      <c r="G137" s="91">
        <f t="shared" ca="1" si="145"/>
        <v>0</v>
      </c>
      <c r="H137" s="92">
        <f t="shared" ca="1" si="158"/>
        <v>0</v>
      </c>
      <c r="I137" s="93">
        <f>Input!$C$4</f>
        <v>1.03</v>
      </c>
      <c r="J137" s="94">
        <f t="shared" ca="1" si="146"/>
        <v>0</v>
      </c>
      <c r="K137" s="94">
        <f>K136+K136*Input!$C$5</f>
        <v>2.3988055525253187</v>
      </c>
      <c r="L137" s="91">
        <f t="shared" ca="1" si="147"/>
        <v>0</v>
      </c>
      <c r="M137" s="91">
        <f ca="1">M136+M136*Input!$C$9</f>
        <v>0</v>
      </c>
      <c r="N137" s="92">
        <f t="shared" ca="1" si="159"/>
        <v>0</v>
      </c>
      <c r="O137" s="92">
        <f t="shared" ca="1" si="160"/>
        <v>0</v>
      </c>
      <c r="P137" s="92">
        <f t="shared" ca="1" si="148"/>
        <v>0</v>
      </c>
      <c r="Q137" s="91">
        <f t="shared" ca="1" si="149"/>
        <v>0</v>
      </c>
      <c r="R137" s="92">
        <f t="shared" ca="1" si="161"/>
        <v>0</v>
      </c>
      <c r="S137" s="94">
        <f t="shared" ca="1" si="150"/>
        <v>0</v>
      </c>
      <c r="T137" s="94">
        <f>T136+T136*Input!$C$5</f>
        <v>2.3988055525253187</v>
      </c>
      <c r="U137" s="91">
        <f t="shared" ca="1" si="151"/>
        <v>0</v>
      </c>
      <c r="V137" s="91">
        <f t="shared" ca="1" si="152"/>
        <v>0</v>
      </c>
      <c r="W137" s="91">
        <f t="shared" ca="1" si="153"/>
        <v>0</v>
      </c>
      <c r="X137" s="91">
        <f t="shared" ca="1" si="154"/>
        <v>0</v>
      </c>
      <c r="Y137" s="91">
        <f t="shared" ca="1" si="162"/>
        <v>0</v>
      </c>
      <c r="Z137" s="92">
        <f t="shared" ca="1" si="163"/>
        <v>-1</v>
      </c>
      <c r="AA137" s="88">
        <f t="shared" si="142"/>
        <v>10</v>
      </c>
      <c r="AB137" s="95">
        <f t="shared" ca="1" si="143"/>
        <v>0</v>
      </c>
      <c r="AC137" s="94">
        <f t="shared" ca="1" si="155"/>
        <v>0</v>
      </c>
      <c r="AD137" s="76"/>
      <c r="AE137" s="76"/>
    </row>
    <row r="138" spans="1:31" ht="12.75" x14ac:dyDescent="0.2">
      <c r="A138" s="76"/>
      <c r="B138" s="90">
        <v>11</v>
      </c>
      <c r="C138" s="91">
        <f ca="1">C137+C137*Input!$C$9</f>
        <v>0</v>
      </c>
      <c r="D138" s="92">
        <f t="shared" ca="1" si="156"/>
        <v>0</v>
      </c>
      <c r="E138" s="92">
        <f t="shared" ca="1" si="157"/>
        <v>0</v>
      </c>
      <c r="F138" s="92">
        <f t="shared" ca="1" si="144"/>
        <v>0</v>
      </c>
      <c r="G138" s="91">
        <f t="shared" ca="1" si="145"/>
        <v>0</v>
      </c>
      <c r="H138" s="92">
        <f t="shared" ca="1" si="158"/>
        <v>0</v>
      </c>
      <c r="I138" s="93">
        <f>Input!$C$4</f>
        <v>1.03</v>
      </c>
      <c r="J138" s="94">
        <f t="shared" ca="1" si="146"/>
        <v>0</v>
      </c>
      <c r="K138" s="94">
        <f>K137+K137*Input!$C$5</f>
        <v>2.5907099967273441</v>
      </c>
      <c r="L138" s="91">
        <f t="shared" ca="1" si="147"/>
        <v>0</v>
      </c>
      <c r="M138" s="91">
        <f ca="1">M137+M137*Input!$C$9</f>
        <v>0</v>
      </c>
      <c r="N138" s="92">
        <f t="shared" ca="1" si="159"/>
        <v>0</v>
      </c>
      <c r="O138" s="92">
        <f t="shared" ca="1" si="160"/>
        <v>0</v>
      </c>
      <c r="P138" s="92">
        <f t="shared" ca="1" si="148"/>
        <v>0</v>
      </c>
      <c r="Q138" s="91">
        <f t="shared" ca="1" si="149"/>
        <v>0</v>
      </c>
      <c r="R138" s="92">
        <f t="shared" ca="1" si="161"/>
        <v>0</v>
      </c>
      <c r="S138" s="94">
        <f t="shared" ca="1" si="150"/>
        <v>0</v>
      </c>
      <c r="T138" s="94">
        <f>T137+T137*Input!$C$5</f>
        <v>2.5907099967273441</v>
      </c>
      <c r="U138" s="91">
        <f t="shared" ca="1" si="151"/>
        <v>0</v>
      </c>
      <c r="V138" s="91">
        <f t="shared" ca="1" si="152"/>
        <v>0</v>
      </c>
      <c r="W138" s="91">
        <f t="shared" ca="1" si="153"/>
        <v>0</v>
      </c>
      <c r="X138" s="91">
        <f t="shared" ca="1" si="154"/>
        <v>0</v>
      </c>
      <c r="Y138" s="91">
        <f t="shared" ca="1" si="162"/>
        <v>0</v>
      </c>
      <c r="Z138" s="92">
        <f t="shared" ca="1" si="163"/>
        <v>-1</v>
      </c>
      <c r="AA138" s="88">
        <f t="shared" si="142"/>
        <v>11</v>
      </c>
      <c r="AB138" s="95">
        <f t="shared" ca="1" si="143"/>
        <v>0</v>
      </c>
      <c r="AC138" s="94">
        <f t="shared" ca="1" si="155"/>
        <v>0</v>
      </c>
      <c r="AD138" s="76"/>
      <c r="AE138" s="76"/>
    </row>
    <row r="139" spans="1:31" ht="12.75" x14ac:dyDescent="0.2">
      <c r="A139" s="76"/>
      <c r="B139" s="90">
        <v>12</v>
      </c>
      <c r="C139" s="91">
        <f ca="1">C138+C138*Input!$C$9</f>
        <v>0</v>
      </c>
      <c r="D139" s="92">
        <f t="shared" ca="1" si="156"/>
        <v>0</v>
      </c>
      <c r="E139" s="92">
        <f t="shared" ca="1" si="157"/>
        <v>0</v>
      </c>
      <c r="F139" s="92">
        <f t="shared" ca="1" si="144"/>
        <v>0</v>
      </c>
      <c r="G139" s="91">
        <f t="shared" ca="1" si="145"/>
        <v>0</v>
      </c>
      <c r="H139" s="92">
        <f t="shared" ca="1" si="158"/>
        <v>0</v>
      </c>
      <c r="I139" s="93">
        <f>Input!$C$4</f>
        <v>1.03</v>
      </c>
      <c r="J139" s="94">
        <f t="shared" ca="1" si="146"/>
        <v>0</v>
      </c>
      <c r="K139" s="94">
        <f>K138+K138*Input!$C$5</f>
        <v>2.7979667964655315</v>
      </c>
      <c r="L139" s="91">
        <f t="shared" ca="1" si="147"/>
        <v>0</v>
      </c>
      <c r="M139" s="91">
        <f ca="1">M138+M138*Input!$C$9</f>
        <v>0</v>
      </c>
      <c r="N139" s="92">
        <f t="shared" ca="1" si="159"/>
        <v>0</v>
      </c>
      <c r="O139" s="92">
        <f t="shared" ca="1" si="160"/>
        <v>0</v>
      </c>
      <c r="P139" s="92">
        <f t="shared" ca="1" si="148"/>
        <v>0</v>
      </c>
      <c r="Q139" s="91">
        <f t="shared" ca="1" si="149"/>
        <v>0</v>
      </c>
      <c r="R139" s="92">
        <f t="shared" ca="1" si="161"/>
        <v>0</v>
      </c>
      <c r="S139" s="94">
        <f t="shared" ca="1" si="150"/>
        <v>0</v>
      </c>
      <c r="T139" s="94">
        <f>T138+T138*Input!$C$5</f>
        <v>2.7979667964655315</v>
      </c>
      <c r="U139" s="91">
        <f t="shared" ca="1" si="151"/>
        <v>0</v>
      </c>
      <c r="V139" s="91">
        <f t="shared" ca="1" si="152"/>
        <v>0</v>
      </c>
      <c r="W139" s="91">
        <f t="shared" ca="1" si="153"/>
        <v>0</v>
      </c>
      <c r="X139" s="91">
        <f t="shared" ca="1" si="154"/>
        <v>0</v>
      </c>
      <c r="Y139" s="91">
        <f t="shared" ca="1" si="162"/>
        <v>0</v>
      </c>
      <c r="Z139" s="92">
        <f t="shared" ca="1" si="163"/>
        <v>-1</v>
      </c>
      <c r="AA139" s="88">
        <f t="shared" si="142"/>
        <v>12</v>
      </c>
      <c r="AB139" s="95">
        <f t="shared" ca="1" si="143"/>
        <v>0</v>
      </c>
      <c r="AC139" s="94">
        <f t="shared" ca="1" si="155"/>
        <v>0</v>
      </c>
      <c r="AD139" s="76"/>
      <c r="AE139" s="76"/>
    </row>
    <row r="140" spans="1:31" ht="12.75" x14ac:dyDescent="0.2">
      <c r="A140" s="76"/>
      <c r="B140" s="90">
        <v>13</v>
      </c>
      <c r="C140" s="91">
        <f ca="1">C139+C139*Input!$C$9</f>
        <v>0</v>
      </c>
      <c r="D140" s="92">
        <f t="shared" ca="1" si="156"/>
        <v>0</v>
      </c>
      <c r="E140" s="92">
        <f t="shared" ca="1" si="157"/>
        <v>0</v>
      </c>
      <c r="F140" s="92">
        <f t="shared" ca="1" si="144"/>
        <v>0</v>
      </c>
      <c r="G140" s="91">
        <f t="shared" ca="1" si="145"/>
        <v>0</v>
      </c>
      <c r="H140" s="92">
        <f t="shared" ca="1" si="158"/>
        <v>0</v>
      </c>
      <c r="I140" s="93">
        <f>Input!$C$4</f>
        <v>1.03</v>
      </c>
      <c r="J140" s="94">
        <f t="shared" ca="1" si="146"/>
        <v>0</v>
      </c>
      <c r="K140" s="94">
        <f>K139+K139*Input!$C$5</f>
        <v>3.0218041401827742</v>
      </c>
      <c r="L140" s="91">
        <f t="shared" ca="1" si="147"/>
        <v>0</v>
      </c>
      <c r="M140" s="91">
        <f ca="1">M139+M139*Input!$C$9</f>
        <v>0</v>
      </c>
      <c r="N140" s="92">
        <f t="shared" ca="1" si="159"/>
        <v>0</v>
      </c>
      <c r="O140" s="92">
        <f t="shared" ca="1" si="160"/>
        <v>0</v>
      </c>
      <c r="P140" s="92">
        <f t="shared" ca="1" si="148"/>
        <v>0</v>
      </c>
      <c r="Q140" s="91">
        <f t="shared" ca="1" si="149"/>
        <v>0</v>
      </c>
      <c r="R140" s="92">
        <f t="shared" ca="1" si="161"/>
        <v>0</v>
      </c>
      <c r="S140" s="94">
        <f t="shared" ca="1" si="150"/>
        <v>0</v>
      </c>
      <c r="T140" s="94">
        <f>T139+T139*Input!$C$5</f>
        <v>3.0218041401827742</v>
      </c>
      <c r="U140" s="91">
        <f t="shared" ca="1" si="151"/>
        <v>0</v>
      </c>
      <c r="V140" s="91">
        <f t="shared" ca="1" si="152"/>
        <v>0</v>
      </c>
      <c r="W140" s="91">
        <f t="shared" ca="1" si="153"/>
        <v>0</v>
      </c>
      <c r="X140" s="91">
        <f t="shared" ca="1" si="154"/>
        <v>0</v>
      </c>
      <c r="Y140" s="91">
        <f t="shared" ca="1" si="162"/>
        <v>0</v>
      </c>
      <c r="Z140" s="92">
        <f t="shared" ca="1" si="163"/>
        <v>-1</v>
      </c>
      <c r="AA140" s="88">
        <f t="shared" si="142"/>
        <v>13</v>
      </c>
      <c r="AB140" s="95">
        <f t="shared" ca="1" si="143"/>
        <v>0</v>
      </c>
      <c r="AC140" s="94">
        <f t="shared" ca="1" si="155"/>
        <v>0</v>
      </c>
      <c r="AD140" s="76"/>
      <c r="AE140" s="76"/>
    </row>
    <row r="141" spans="1:31" ht="12.75" x14ac:dyDescent="0.2">
      <c r="A141" s="76"/>
      <c r="B141" s="90">
        <v>14</v>
      </c>
      <c r="C141" s="91">
        <f ca="1">C140+C140*Input!$C$9</f>
        <v>0</v>
      </c>
      <c r="D141" s="92">
        <f t="shared" ca="1" si="156"/>
        <v>0</v>
      </c>
      <c r="E141" s="92">
        <f t="shared" ca="1" si="157"/>
        <v>0</v>
      </c>
      <c r="F141" s="92">
        <f t="shared" ca="1" si="144"/>
        <v>0</v>
      </c>
      <c r="G141" s="91">
        <f t="shared" ca="1" si="145"/>
        <v>0</v>
      </c>
      <c r="H141" s="92">
        <f t="shared" ca="1" si="158"/>
        <v>0</v>
      </c>
      <c r="I141" s="93">
        <f>Input!$C$4</f>
        <v>1.03</v>
      </c>
      <c r="J141" s="94">
        <f t="shared" ca="1" si="146"/>
        <v>0</v>
      </c>
      <c r="K141" s="94">
        <f>K140+K140*Input!$C$5</f>
        <v>3.2635484713973963</v>
      </c>
      <c r="L141" s="91">
        <f t="shared" ca="1" si="147"/>
        <v>0</v>
      </c>
      <c r="M141" s="91">
        <f ca="1">M140+M140*Input!$C$9</f>
        <v>0</v>
      </c>
      <c r="N141" s="92">
        <f t="shared" ca="1" si="159"/>
        <v>0</v>
      </c>
      <c r="O141" s="92">
        <f t="shared" ca="1" si="160"/>
        <v>0</v>
      </c>
      <c r="P141" s="92">
        <f t="shared" ca="1" si="148"/>
        <v>0</v>
      </c>
      <c r="Q141" s="91">
        <f t="shared" ca="1" si="149"/>
        <v>0</v>
      </c>
      <c r="R141" s="92">
        <f t="shared" ca="1" si="161"/>
        <v>0</v>
      </c>
      <c r="S141" s="94">
        <f t="shared" ca="1" si="150"/>
        <v>0</v>
      </c>
      <c r="T141" s="94">
        <f>T140+T140*Input!$C$5</f>
        <v>3.2635484713973963</v>
      </c>
      <c r="U141" s="91">
        <f t="shared" ca="1" si="151"/>
        <v>0</v>
      </c>
      <c r="V141" s="91">
        <f t="shared" ca="1" si="152"/>
        <v>0</v>
      </c>
      <c r="W141" s="91">
        <f t="shared" ca="1" si="153"/>
        <v>0</v>
      </c>
      <c r="X141" s="91">
        <f t="shared" ca="1" si="154"/>
        <v>0</v>
      </c>
      <c r="Y141" s="91">
        <f t="shared" ca="1" si="162"/>
        <v>0</v>
      </c>
      <c r="Z141" s="92">
        <f t="shared" ca="1" si="163"/>
        <v>-1</v>
      </c>
      <c r="AA141" s="88">
        <f t="shared" si="142"/>
        <v>14</v>
      </c>
      <c r="AB141" s="95">
        <f t="shared" ca="1" si="143"/>
        <v>0</v>
      </c>
      <c r="AC141" s="94">
        <f t="shared" ca="1" si="155"/>
        <v>0</v>
      </c>
      <c r="AD141" s="76"/>
      <c r="AE141" s="76"/>
    </row>
    <row r="142" spans="1:31" ht="12.75" x14ac:dyDescent="0.2">
      <c r="A142" s="76"/>
      <c r="B142" s="90">
        <v>15</v>
      </c>
      <c r="C142" s="91">
        <f ca="1">C141+C141*Input!$C$9</f>
        <v>0</v>
      </c>
      <c r="D142" s="92">
        <f t="shared" ca="1" si="156"/>
        <v>0</v>
      </c>
      <c r="E142" s="92">
        <f t="shared" ca="1" si="157"/>
        <v>0</v>
      </c>
      <c r="F142" s="92">
        <f t="shared" ca="1" si="144"/>
        <v>0</v>
      </c>
      <c r="G142" s="91">
        <f t="shared" ca="1" si="145"/>
        <v>0</v>
      </c>
      <c r="H142" s="92">
        <f t="shared" ca="1" si="158"/>
        <v>0</v>
      </c>
      <c r="I142" s="93">
        <f>Input!$C$4</f>
        <v>1.03</v>
      </c>
      <c r="J142" s="94">
        <f t="shared" ca="1" si="146"/>
        <v>0</v>
      </c>
      <c r="K142" s="94">
        <f>K141+K141*Input!$C$5</f>
        <v>3.5246323491091882</v>
      </c>
      <c r="L142" s="91">
        <f t="shared" ca="1" si="147"/>
        <v>0</v>
      </c>
      <c r="M142" s="91">
        <f ca="1">M141+M141*Input!$C$9</f>
        <v>0</v>
      </c>
      <c r="N142" s="92">
        <f t="shared" ca="1" si="159"/>
        <v>0</v>
      </c>
      <c r="O142" s="92">
        <f t="shared" ca="1" si="160"/>
        <v>0</v>
      </c>
      <c r="P142" s="92">
        <f t="shared" ca="1" si="148"/>
        <v>0</v>
      </c>
      <c r="Q142" s="91">
        <f t="shared" ca="1" si="149"/>
        <v>0</v>
      </c>
      <c r="R142" s="92">
        <f t="shared" ca="1" si="161"/>
        <v>0</v>
      </c>
      <c r="S142" s="94">
        <f t="shared" ca="1" si="150"/>
        <v>0</v>
      </c>
      <c r="T142" s="94">
        <f>T141+T141*Input!$C$5</f>
        <v>3.5246323491091882</v>
      </c>
      <c r="U142" s="91">
        <f t="shared" ca="1" si="151"/>
        <v>0</v>
      </c>
      <c r="V142" s="91">
        <f t="shared" ca="1" si="152"/>
        <v>0</v>
      </c>
      <c r="W142" s="91">
        <f t="shared" ca="1" si="153"/>
        <v>0</v>
      </c>
      <c r="X142" s="91">
        <f t="shared" ca="1" si="154"/>
        <v>0</v>
      </c>
      <c r="Y142" s="91">
        <f t="shared" ca="1" si="162"/>
        <v>0</v>
      </c>
      <c r="Z142" s="92">
        <f t="shared" ca="1" si="163"/>
        <v>-1</v>
      </c>
      <c r="AA142" s="88">
        <f t="shared" si="142"/>
        <v>15</v>
      </c>
      <c r="AB142" s="95">
        <f t="shared" ca="1" si="143"/>
        <v>0</v>
      </c>
      <c r="AC142" s="94">
        <f t="shared" ca="1" si="155"/>
        <v>0</v>
      </c>
      <c r="AD142" s="76"/>
      <c r="AE142" s="76"/>
    </row>
    <row r="143" spans="1:31" ht="12.75" x14ac:dyDescent="0.2">
      <c r="A143" s="76"/>
      <c r="B143" s="90">
        <v>16</v>
      </c>
      <c r="C143" s="91">
        <f ca="1">C142+C142*Input!$C$9</f>
        <v>0</v>
      </c>
      <c r="D143" s="92">
        <f t="shared" ca="1" si="156"/>
        <v>0</v>
      </c>
      <c r="E143" s="92">
        <f t="shared" ca="1" si="157"/>
        <v>0</v>
      </c>
      <c r="F143" s="92">
        <f t="shared" ca="1" si="144"/>
        <v>0</v>
      </c>
      <c r="G143" s="91">
        <f t="shared" ca="1" si="145"/>
        <v>0</v>
      </c>
      <c r="H143" s="92">
        <f t="shared" ca="1" si="158"/>
        <v>0</v>
      </c>
      <c r="I143" s="93">
        <f>Input!$C$4</f>
        <v>1.03</v>
      </c>
      <c r="J143" s="94">
        <f t="shared" ca="1" si="146"/>
        <v>0</v>
      </c>
      <c r="K143" s="94">
        <f>K142+K142*Input!$C$5</f>
        <v>3.8066029370379235</v>
      </c>
      <c r="L143" s="91">
        <f t="shared" ca="1" si="147"/>
        <v>0</v>
      </c>
      <c r="M143" s="91">
        <f ca="1">M142+M142*Input!$C$9</f>
        <v>0</v>
      </c>
      <c r="N143" s="92">
        <f t="shared" ca="1" si="159"/>
        <v>0</v>
      </c>
      <c r="O143" s="92">
        <f t="shared" ca="1" si="160"/>
        <v>0</v>
      </c>
      <c r="P143" s="92">
        <f t="shared" ca="1" si="148"/>
        <v>0</v>
      </c>
      <c r="Q143" s="91">
        <f t="shared" ca="1" si="149"/>
        <v>0</v>
      </c>
      <c r="R143" s="92">
        <f t="shared" ca="1" si="161"/>
        <v>0</v>
      </c>
      <c r="S143" s="94">
        <f t="shared" ca="1" si="150"/>
        <v>0</v>
      </c>
      <c r="T143" s="94">
        <f>T142+T142*Input!$C$5</f>
        <v>3.8066029370379235</v>
      </c>
      <c r="U143" s="91">
        <f t="shared" ca="1" si="151"/>
        <v>0</v>
      </c>
      <c r="V143" s="91">
        <f t="shared" ca="1" si="152"/>
        <v>0</v>
      </c>
      <c r="W143" s="91">
        <f t="shared" ca="1" si="153"/>
        <v>0</v>
      </c>
      <c r="X143" s="91">
        <f t="shared" ca="1" si="154"/>
        <v>0</v>
      </c>
      <c r="Y143" s="91">
        <f t="shared" ca="1" si="162"/>
        <v>0</v>
      </c>
      <c r="Z143" s="92">
        <f t="shared" ca="1" si="163"/>
        <v>-1</v>
      </c>
      <c r="AA143" s="88">
        <f t="shared" si="142"/>
        <v>16</v>
      </c>
      <c r="AB143" s="95">
        <f t="shared" ca="1" si="143"/>
        <v>0</v>
      </c>
      <c r="AC143" s="94">
        <f t="shared" ca="1" si="155"/>
        <v>0</v>
      </c>
      <c r="AD143" s="76"/>
      <c r="AE143" s="76"/>
    </row>
    <row r="144" spans="1:31" ht="12.75" x14ac:dyDescent="0.2">
      <c r="A144" s="76"/>
      <c r="B144" s="90">
        <v>17</v>
      </c>
      <c r="C144" s="91">
        <f ca="1">C143+C143*Input!$C$9</f>
        <v>0</v>
      </c>
      <c r="D144" s="92">
        <f t="shared" ca="1" si="156"/>
        <v>0</v>
      </c>
      <c r="E144" s="92">
        <f t="shared" ca="1" si="157"/>
        <v>0</v>
      </c>
      <c r="F144" s="92">
        <f t="shared" ca="1" si="144"/>
        <v>0</v>
      </c>
      <c r="G144" s="91">
        <f t="shared" ca="1" si="145"/>
        <v>0</v>
      </c>
      <c r="H144" s="92">
        <f t="shared" ca="1" si="158"/>
        <v>0</v>
      </c>
      <c r="I144" s="93">
        <f>Input!$C$4</f>
        <v>1.03</v>
      </c>
      <c r="J144" s="94">
        <f t="shared" ca="1" si="146"/>
        <v>0</v>
      </c>
      <c r="K144" s="94">
        <f>K143+K143*Input!$C$5</f>
        <v>4.1111311720009578</v>
      </c>
      <c r="L144" s="91">
        <f t="shared" ca="1" si="147"/>
        <v>0</v>
      </c>
      <c r="M144" s="91">
        <f ca="1">M143+M143*Input!$C$9</f>
        <v>0</v>
      </c>
      <c r="N144" s="92">
        <f t="shared" ca="1" si="159"/>
        <v>0</v>
      </c>
      <c r="O144" s="92">
        <f t="shared" ca="1" si="160"/>
        <v>0</v>
      </c>
      <c r="P144" s="92">
        <f t="shared" ca="1" si="148"/>
        <v>0</v>
      </c>
      <c r="Q144" s="91">
        <f t="shared" ca="1" si="149"/>
        <v>0</v>
      </c>
      <c r="R144" s="92">
        <f t="shared" ca="1" si="161"/>
        <v>0</v>
      </c>
      <c r="S144" s="94">
        <f t="shared" ca="1" si="150"/>
        <v>0</v>
      </c>
      <c r="T144" s="94">
        <f>T143+T143*Input!$C$5</f>
        <v>4.1111311720009578</v>
      </c>
      <c r="U144" s="91">
        <f t="shared" ca="1" si="151"/>
        <v>0</v>
      </c>
      <c r="V144" s="91">
        <f t="shared" ca="1" si="152"/>
        <v>0</v>
      </c>
      <c r="W144" s="91">
        <f t="shared" ca="1" si="153"/>
        <v>0</v>
      </c>
      <c r="X144" s="91">
        <f t="shared" ca="1" si="154"/>
        <v>0</v>
      </c>
      <c r="Y144" s="91">
        <f t="shared" ca="1" si="162"/>
        <v>0</v>
      </c>
      <c r="Z144" s="92">
        <f t="shared" ca="1" si="163"/>
        <v>-1</v>
      </c>
      <c r="AA144" s="88">
        <f t="shared" si="142"/>
        <v>17</v>
      </c>
      <c r="AB144" s="95">
        <f t="shared" ca="1" si="143"/>
        <v>0</v>
      </c>
      <c r="AC144" s="94">
        <f t="shared" ca="1" si="155"/>
        <v>0</v>
      </c>
      <c r="AD144" s="76"/>
      <c r="AE144" s="76"/>
    </row>
    <row r="145" spans="1:31" ht="12.75" x14ac:dyDescent="0.2">
      <c r="A145" s="76"/>
      <c r="B145" s="90">
        <v>18</v>
      </c>
      <c r="C145" s="91">
        <f ca="1">C144+C144*Input!$C$9</f>
        <v>0</v>
      </c>
      <c r="D145" s="92">
        <f t="shared" ca="1" si="156"/>
        <v>0</v>
      </c>
      <c r="E145" s="92">
        <f t="shared" ca="1" si="157"/>
        <v>0</v>
      </c>
      <c r="F145" s="92">
        <f t="shared" ca="1" si="144"/>
        <v>0</v>
      </c>
      <c r="G145" s="91">
        <f t="shared" ca="1" si="145"/>
        <v>0</v>
      </c>
      <c r="H145" s="92">
        <f t="shared" ca="1" si="158"/>
        <v>0</v>
      </c>
      <c r="I145" s="93">
        <f>Input!$C$4</f>
        <v>1.03</v>
      </c>
      <c r="J145" s="94">
        <f t="shared" ca="1" si="146"/>
        <v>0</v>
      </c>
      <c r="K145" s="94">
        <f>K144+K144*Input!$C$5</f>
        <v>4.4400216657610345</v>
      </c>
      <c r="L145" s="91">
        <f t="shared" ca="1" si="147"/>
        <v>0</v>
      </c>
      <c r="M145" s="91">
        <f ca="1">M144+M144*Input!$C$9</f>
        <v>0</v>
      </c>
      <c r="N145" s="92">
        <f t="shared" ca="1" si="159"/>
        <v>0</v>
      </c>
      <c r="O145" s="92">
        <f t="shared" ca="1" si="160"/>
        <v>0</v>
      </c>
      <c r="P145" s="92">
        <f t="shared" ca="1" si="148"/>
        <v>0</v>
      </c>
      <c r="Q145" s="91">
        <f t="shared" ca="1" si="149"/>
        <v>0</v>
      </c>
      <c r="R145" s="92">
        <f t="shared" ca="1" si="161"/>
        <v>0</v>
      </c>
      <c r="S145" s="94">
        <f t="shared" ca="1" si="150"/>
        <v>0</v>
      </c>
      <c r="T145" s="94">
        <f>T144+T144*Input!$C$5</f>
        <v>4.4400216657610345</v>
      </c>
      <c r="U145" s="91">
        <f t="shared" ca="1" si="151"/>
        <v>0</v>
      </c>
      <c r="V145" s="91">
        <f t="shared" ca="1" si="152"/>
        <v>0</v>
      </c>
      <c r="W145" s="91">
        <f t="shared" ca="1" si="153"/>
        <v>0</v>
      </c>
      <c r="X145" s="91">
        <f t="shared" ca="1" si="154"/>
        <v>0</v>
      </c>
      <c r="Y145" s="91">
        <f t="shared" ca="1" si="162"/>
        <v>0</v>
      </c>
      <c r="Z145" s="92">
        <f t="shared" ca="1" si="163"/>
        <v>-1</v>
      </c>
      <c r="AA145" s="88">
        <f t="shared" si="142"/>
        <v>18</v>
      </c>
      <c r="AB145" s="95">
        <f t="shared" ca="1" si="143"/>
        <v>0</v>
      </c>
      <c r="AC145" s="94">
        <f t="shared" ca="1" si="155"/>
        <v>0</v>
      </c>
      <c r="AD145" s="76"/>
      <c r="AE145" s="76"/>
    </row>
    <row r="146" spans="1:31" ht="12.75" x14ac:dyDescent="0.2">
      <c r="A146" s="76"/>
      <c r="B146" s="90">
        <v>19</v>
      </c>
      <c r="C146" s="91">
        <f ca="1">C145+C145*Input!$C$9</f>
        <v>0</v>
      </c>
      <c r="D146" s="92">
        <f t="shared" ca="1" si="156"/>
        <v>0</v>
      </c>
      <c r="E146" s="92">
        <f t="shared" ca="1" si="157"/>
        <v>0</v>
      </c>
      <c r="F146" s="92">
        <f t="shared" ca="1" si="144"/>
        <v>0</v>
      </c>
      <c r="G146" s="91">
        <f t="shared" ca="1" si="145"/>
        <v>0</v>
      </c>
      <c r="H146" s="92">
        <f t="shared" ca="1" si="158"/>
        <v>0</v>
      </c>
      <c r="I146" s="93">
        <f>Input!$C$4</f>
        <v>1.03</v>
      </c>
      <c r="J146" s="94">
        <f t="shared" ca="1" si="146"/>
        <v>0</v>
      </c>
      <c r="K146" s="94">
        <f>K145+K145*Input!$C$5</f>
        <v>4.7952233990219177</v>
      </c>
      <c r="L146" s="91">
        <f t="shared" ca="1" si="147"/>
        <v>0</v>
      </c>
      <c r="M146" s="91">
        <f ca="1">M145+M145*Input!$C$9</f>
        <v>0</v>
      </c>
      <c r="N146" s="92">
        <f t="shared" ca="1" si="159"/>
        <v>0</v>
      </c>
      <c r="O146" s="92">
        <f t="shared" ca="1" si="160"/>
        <v>0</v>
      </c>
      <c r="P146" s="92">
        <f t="shared" ca="1" si="148"/>
        <v>0</v>
      </c>
      <c r="Q146" s="91">
        <f t="shared" ca="1" si="149"/>
        <v>0</v>
      </c>
      <c r="R146" s="92">
        <f t="shared" ca="1" si="161"/>
        <v>0</v>
      </c>
      <c r="S146" s="94">
        <f t="shared" ca="1" si="150"/>
        <v>0</v>
      </c>
      <c r="T146" s="94">
        <f>T145+T145*Input!$C$5</f>
        <v>4.7952233990219177</v>
      </c>
      <c r="U146" s="91">
        <f t="shared" ca="1" si="151"/>
        <v>0</v>
      </c>
      <c r="V146" s="91">
        <f t="shared" ca="1" si="152"/>
        <v>0</v>
      </c>
      <c r="W146" s="91">
        <f t="shared" ca="1" si="153"/>
        <v>0</v>
      </c>
      <c r="X146" s="91">
        <f t="shared" ca="1" si="154"/>
        <v>0</v>
      </c>
      <c r="Y146" s="91">
        <f t="shared" ca="1" si="162"/>
        <v>0</v>
      </c>
      <c r="Z146" s="92">
        <f t="shared" ca="1" si="163"/>
        <v>-1</v>
      </c>
      <c r="AA146" s="88">
        <f t="shared" si="142"/>
        <v>19</v>
      </c>
      <c r="AB146" s="95">
        <f t="shared" ca="1" si="143"/>
        <v>0</v>
      </c>
      <c r="AC146" s="94">
        <f t="shared" ca="1" si="155"/>
        <v>0</v>
      </c>
      <c r="AD146" s="76"/>
      <c r="AE146" s="76"/>
    </row>
    <row r="147" spans="1:31" ht="12.75" x14ac:dyDescent="0.2">
      <c r="A147" s="76"/>
      <c r="B147" s="90">
        <v>20</v>
      </c>
      <c r="C147" s="91">
        <f ca="1">C146+C146*Input!$C$9</f>
        <v>0</v>
      </c>
      <c r="D147" s="92">
        <f t="shared" ca="1" si="156"/>
        <v>0</v>
      </c>
      <c r="E147" s="92">
        <f t="shared" ca="1" si="157"/>
        <v>0</v>
      </c>
      <c r="F147" s="92">
        <f t="shared" ca="1" si="144"/>
        <v>0</v>
      </c>
      <c r="G147" s="91">
        <f t="shared" ca="1" si="145"/>
        <v>0</v>
      </c>
      <c r="H147" s="92">
        <f t="shared" ca="1" si="158"/>
        <v>0</v>
      </c>
      <c r="I147" s="93">
        <f>Input!$C$4</f>
        <v>1.03</v>
      </c>
      <c r="J147" s="94">
        <f t="shared" ca="1" si="146"/>
        <v>0</v>
      </c>
      <c r="K147" s="94">
        <f>K146+K146*Input!$C$5</f>
        <v>5.1788412709436713</v>
      </c>
      <c r="L147" s="91">
        <f t="shared" ca="1" si="147"/>
        <v>0</v>
      </c>
      <c r="M147" s="91">
        <f ca="1">M146+M146*Input!$C$9</f>
        <v>0</v>
      </c>
      <c r="N147" s="92">
        <f t="shared" ca="1" si="159"/>
        <v>0</v>
      </c>
      <c r="O147" s="92">
        <f t="shared" ca="1" si="160"/>
        <v>0</v>
      </c>
      <c r="P147" s="92">
        <f t="shared" ca="1" si="148"/>
        <v>0</v>
      </c>
      <c r="Q147" s="91">
        <f t="shared" ca="1" si="149"/>
        <v>0</v>
      </c>
      <c r="R147" s="92">
        <f t="shared" ca="1" si="161"/>
        <v>0</v>
      </c>
      <c r="S147" s="94">
        <f t="shared" ca="1" si="150"/>
        <v>0</v>
      </c>
      <c r="T147" s="94">
        <f>T146+T146*Input!$C$5</f>
        <v>5.1788412709436713</v>
      </c>
      <c r="U147" s="91">
        <f t="shared" ca="1" si="151"/>
        <v>0</v>
      </c>
      <c r="V147" s="91">
        <f t="shared" ca="1" si="152"/>
        <v>0</v>
      </c>
      <c r="W147" s="91">
        <f t="shared" ca="1" si="153"/>
        <v>0</v>
      </c>
      <c r="X147" s="91">
        <f t="shared" ca="1" si="154"/>
        <v>0</v>
      </c>
      <c r="Y147" s="91">
        <f t="shared" ca="1" si="162"/>
        <v>0</v>
      </c>
      <c r="Z147" s="92">
        <f t="shared" ca="1" si="163"/>
        <v>-1</v>
      </c>
      <c r="AA147" s="88">
        <f t="shared" si="142"/>
        <v>20</v>
      </c>
      <c r="AB147" s="95">
        <f t="shared" ca="1" si="143"/>
        <v>0</v>
      </c>
      <c r="AC147" s="94">
        <f t="shared" ca="1" si="155"/>
        <v>0</v>
      </c>
      <c r="AD147" s="76"/>
      <c r="AE147" s="76"/>
    </row>
    <row r="148" spans="1:31" ht="12.75" x14ac:dyDescent="0.2">
      <c r="A148" s="76"/>
      <c r="B148" s="90">
        <v>21</v>
      </c>
      <c r="C148" s="91">
        <f ca="1">C147+C147*Input!$C$9</f>
        <v>0</v>
      </c>
      <c r="D148" s="92">
        <f t="shared" ca="1" si="156"/>
        <v>0</v>
      </c>
      <c r="E148" s="92">
        <f t="shared" ca="1" si="157"/>
        <v>0</v>
      </c>
      <c r="F148" s="92">
        <f t="shared" ca="1" si="144"/>
        <v>0</v>
      </c>
      <c r="G148" s="91">
        <f t="shared" ca="1" si="145"/>
        <v>0</v>
      </c>
      <c r="H148" s="92">
        <f t="shared" ca="1" si="158"/>
        <v>0</v>
      </c>
      <c r="I148" s="93">
        <f>Input!$C$4</f>
        <v>1.03</v>
      </c>
      <c r="J148" s="94">
        <f t="shared" ca="1" si="146"/>
        <v>0</v>
      </c>
      <c r="K148" s="94">
        <f>K147+K147*Input!$C$5</f>
        <v>5.5931485726191648</v>
      </c>
      <c r="L148" s="91">
        <f t="shared" ca="1" si="147"/>
        <v>0</v>
      </c>
      <c r="M148" s="91">
        <f ca="1">M147+M147*Input!$C$9</f>
        <v>0</v>
      </c>
      <c r="N148" s="92">
        <f t="shared" ca="1" si="159"/>
        <v>0</v>
      </c>
      <c r="O148" s="92">
        <f t="shared" ca="1" si="160"/>
        <v>0</v>
      </c>
      <c r="P148" s="92">
        <f t="shared" ca="1" si="148"/>
        <v>0</v>
      </c>
      <c r="Q148" s="91">
        <f t="shared" ca="1" si="149"/>
        <v>0</v>
      </c>
      <c r="R148" s="92">
        <f t="shared" ca="1" si="161"/>
        <v>0</v>
      </c>
      <c r="S148" s="94">
        <f t="shared" ca="1" si="150"/>
        <v>0</v>
      </c>
      <c r="T148" s="94">
        <f>T147+T147*Input!$C$5</f>
        <v>5.5931485726191648</v>
      </c>
      <c r="U148" s="91">
        <f t="shared" ca="1" si="151"/>
        <v>0</v>
      </c>
      <c r="V148" s="91">
        <f t="shared" ca="1" si="152"/>
        <v>0</v>
      </c>
      <c r="W148" s="91">
        <f t="shared" ca="1" si="153"/>
        <v>0</v>
      </c>
      <c r="X148" s="91">
        <f t="shared" ca="1" si="154"/>
        <v>0</v>
      </c>
      <c r="Y148" s="91">
        <f t="shared" ca="1" si="162"/>
        <v>0</v>
      </c>
      <c r="Z148" s="92">
        <f t="shared" ca="1" si="163"/>
        <v>-1</v>
      </c>
      <c r="AA148" s="88">
        <f t="shared" si="142"/>
        <v>21</v>
      </c>
      <c r="AB148" s="95">
        <f t="shared" ca="1" si="143"/>
        <v>0</v>
      </c>
      <c r="AC148" s="94">
        <f t="shared" ca="1" si="155"/>
        <v>0</v>
      </c>
      <c r="AD148" s="76"/>
      <c r="AE148" s="76"/>
    </row>
    <row r="149" spans="1:31" ht="12.75" x14ac:dyDescent="0.2">
      <c r="A149" s="76"/>
      <c r="B149" s="90">
        <v>22</v>
      </c>
      <c r="C149" s="91">
        <f ca="1">C148+C148*Input!$C$9</f>
        <v>0</v>
      </c>
      <c r="D149" s="92">
        <f t="shared" ca="1" si="156"/>
        <v>0</v>
      </c>
      <c r="E149" s="92">
        <f t="shared" ca="1" si="157"/>
        <v>0</v>
      </c>
      <c r="F149" s="92">
        <f t="shared" ca="1" si="144"/>
        <v>0</v>
      </c>
      <c r="G149" s="91">
        <f t="shared" ca="1" si="145"/>
        <v>0</v>
      </c>
      <c r="H149" s="92">
        <f t="shared" ca="1" si="158"/>
        <v>0</v>
      </c>
      <c r="I149" s="93">
        <f>Input!$C$4</f>
        <v>1.03</v>
      </c>
      <c r="J149" s="94">
        <f t="shared" ca="1" si="146"/>
        <v>0</v>
      </c>
      <c r="K149" s="94">
        <f>K148+K148*Input!$C$5</f>
        <v>6.0406004584286981</v>
      </c>
      <c r="L149" s="91">
        <f t="shared" ca="1" si="147"/>
        <v>0</v>
      </c>
      <c r="M149" s="91">
        <f ca="1">M148+M148*Input!$C$9</f>
        <v>0</v>
      </c>
      <c r="N149" s="92">
        <f t="shared" ca="1" si="159"/>
        <v>0</v>
      </c>
      <c r="O149" s="92">
        <f t="shared" ca="1" si="160"/>
        <v>0</v>
      </c>
      <c r="P149" s="92">
        <f t="shared" ca="1" si="148"/>
        <v>0</v>
      </c>
      <c r="Q149" s="91">
        <f t="shared" ca="1" si="149"/>
        <v>0</v>
      </c>
      <c r="R149" s="92">
        <f t="shared" ca="1" si="161"/>
        <v>0</v>
      </c>
      <c r="S149" s="94">
        <f t="shared" ca="1" si="150"/>
        <v>0</v>
      </c>
      <c r="T149" s="94">
        <f>T148+T148*Input!$C$5</f>
        <v>6.0406004584286981</v>
      </c>
      <c r="U149" s="91">
        <f t="shared" ca="1" si="151"/>
        <v>0</v>
      </c>
      <c r="V149" s="91">
        <f t="shared" ca="1" si="152"/>
        <v>0</v>
      </c>
      <c r="W149" s="91">
        <f t="shared" ca="1" si="153"/>
        <v>0</v>
      </c>
      <c r="X149" s="91">
        <f t="shared" ca="1" si="154"/>
        <v>0</v>
      </c>
      <c r="Y149" s="91">
        <f t="shared" ca="1" si="162"/>
        <v>0</v>
      </c>
      <c r="Z149" s="92">
        <f t="shared" ca="1" si="163"/>
        <v>-1</v>
      </c>
      <c r="AA149" s="88">
        <f t="shared" si="142"/>
        <v>22</v>
      </c>
      <c r="AB149" s="95">
        <f t="shared" ca="1" si="143"/>
        <v>0</v>
      </c>
      <c r="AC149" s="94">
        <f t="shared" ca="1" si="155"/>
        <v>0</v>
      </c>
      <c r="AD149" s="76"/>
      <c r="AE149" s="76"/>
    </row>
    <row r="150" spans="1:31" ht="12.75" x14ac:dyDescent="0.2">
      <c r="A150" s="76"/>
      <c r="B150" s="90">
        <v>23</v>
      </c>
      <c r="C150" s="91">
        <f ca="1">C149+C149*Input!$C$9</f>
        <v>0</v>
      </c>
      <c r="D150" s="92">
        <f t="shared" ca="1" si="156"/>
        <v>0</v>
      </c>
      <c r="E150" s="92">
        <f t="shared" ca="1" si="157"/>
        <v>0</v>
      </c>
      <c r="F150" s="92">
        <f t="shared" ca="1" si="144"/>
        <v>0</v>
      </c>
      <c r="G150" s="91">
        <f t="shared" ca="1" si="145"/>
        <v>0</v>
      </c>
      <c r="H150" s="92">
        <f t="shared" ca="1" si="158"/>
        <v>0</v>
      </c>
      <c r="I150" s="93">
        <f>Input!$C$4</f>
        <v>1.03</v>
      </c>
      <c r="J150" s="94">
        <f t="shared" ca="1" si="146"/>
        <v>0</v>
      </c>
      <c r="K150" s="94">
        <f>K149+K149*Input!$C$5</f>
        <v>6.5238484951029942</v>
      </c>
      <c r="L150" s="91">
        <f t="shared" ca="1" si="147"/>
        <v>0</v>
      </c>
      <c r="M150" s="91">
        <f ca="1">M149+M149*Input!$C$9</f>
        <v>0</v>
      </c>
      <c r="N150" s="92">
        <f t="shared" ca="1" si="159"/>
        <v>0</v>
      </c>
      <c r="O150" s="92">
        <f t="shared" ca="1" si="160"/>
        <v>0</v>
      </c>
      <c r="P150" s="92">
        <f t="shared" ca="1" si="148"/>
        <v>0</v>
      </c>
      <c r="Q150" s="91">
        <f t="shared" ca="1" si="149"/>
        <v>0</v>
      </c>
      <c r="R150" s="92">
        <f t="shared" ca="1" si="161"/>
        <v>0</v>
      </c>
      <c r="S150" s="94">
        <f t="shared" ca="1" si="150"/>
        <v>0</v>
      </c>
      <c r="T150" s="94">
        <f>T149+T149*Input!$C$5</f>
        <v>6.5238484951029942</v>
      </c>
      <c r="U150" s="91">
        <f t="shared" ca="1" si="151"/>
        <v>0</v>
      </c>
      <c r="V150" s="91">
        <f t="shared" ca="1" si="152"/>
        <v>0</v>
      </c>
      <c r="W150" s="91">
        <f t="shared" ca="1" si="153"/>
        <v>0</v>
      </c>
      <c r="X150" s="91">
        <f t="shared" ca="1" si="154"/>
        <v>0</v>
      </c>
      <c r="Y150" s="91">
        <f t="shared" ca="1" si="162"/>
        <v>0</v>
      </c>
      <c r="Z150" s="92">
        <f t="shared" ca="1" si="163"/>
        <v>-1</v>
      </c>
      <c r="AA150" s="88">
        <f t="shared" si="142"/>
        <v>23</v>
      </c>
      <c r="AB150" s="95">
        <f t="shared" ca="1" si="143"/>
        <v>0</v>
      </c>
      <c r="AC150" s="94">
        <f t="shared" ca="1" si="155"/>
        <v>0</v>
      </c>
      <c r="AD150" s="76"/>
      <c r="AE150" s="76"/>
    </row>
    <row r="151" spans="1:31" ht="12.75" x14ac:dyDescent="0.2">
      <c r="A151" s="76"/>
      <c r="B151" s="90">
        <v>24</v>
      </c>
      <c r="C151" s="91">
        <f ca="1">C150+C150*Input!$C$9</f>
        <v>0</v>
      </c>
      <c r="D151" s="92">
        <f t="shared" ca="1" si="156"/>
        <v>0</v>
      </c>
      <c r="E151" s="92">
        <f t="shared" ca="1" si="157"/>
        <v>0</v>
      </c>
      <c r="F151" s="92">
        <f t="shared" ca="1" si="144"/>
        <v>0</v>
      </c>
      <c r="G151" s="91">
        <f t="shared" ca="1" si="145"/>
        <v>0</v>
      </c>
      <c r="H151" s="92">
        <f t="shared" ca="1" si="158"/>
        <v>0</v>
      </c>
      <c r="I151" s="93">
        <f>Input!$C$4</f>
        <v>1.03</v>
      </c>
      <c r="J151" s="94">
        <f t="shared" ca="1" si="146"/>
        <v>0</v>
      </c>
      <c r="K151" s="94">
        <f>K150+K150*Input!$C$5</f>
        <v>7.0457563747112335</v>
      </c>
      <c r="L151" s="91">
        <f t="shared" ca="1" si="147"/>
        <v>0</v>
      </c>
      <c r="M151" s="91">
        <f ca="1">M150+M150*Input!$C$9</f>
        <v>0</v>
      </c>
      <c r="N151" s="92">
        <f t="shared" ca="1" si="159"/>
        <v>0</v>
      </c>
      <c r="O151" s="92">
        <f t="shared" ca="1" si="160"/>
        <v>0</v>
      </c>
      <c r="P151" s="92">
        <f t="shared" ca="1" si="148"/>
        <v>0</v>
      </c>
      <c r="Q151" s="91">
        <f t="shared" ca="1" si="149"/>
        <v>0</v>
      </c>
      <c r="R151" s="92">
        <f t="shared" ca="1" si="161"/>
        <v>0</v>
      </c>
      <c r="S151" s="94">
        <f t="shared" ca="1" si="150"/>
        <v>0</v>
      </c>
      <c r="T151" s="94">
        <f>T150+T150*Input!$C$5</f>
        <v>7.0457563747112335</v>
      </c>
      <c r="U151" s="91">
        <f t="shared" ca="1" si="151"/>
        <v>0</v>
      </c>
      <c r="V151" s="91">
        <f t="shared" ca="1" si="152"/>
        <v>0</v>
      </c>
      <c r="W151" s="91">
        <f t="shared" ca="1" si="153"/>
        <v>0</v>
      </c>
      <c r="X151" s="91">
        <f t="shared" ca="1" si="154"/>
        <v>0</v>
      </c>
      <c r="Y151" s="91">
        <f t="shared" ca="1" si="162"/>
        <v>0</v>
      </c>
      <c r="Z151" s="92">
        <f t="shared" ca="1" si="163"/>
        <v>-1</v>
      </c>
      <c r="AA151" s="88">
        <f t="shared" si="142"/>
        <v>24</v>
      </c>
      <c r="AB151" s="95">
        <f t="shared" ca="1" si="143"/>
        <v>0</v>
      </c>
      <c r="AC151" s="94">
        <f t="shared" ca="1" si="155"/>
        <v>0</v>
      </c>
      <c r="AD151" s="76"/>
      <c r="AE151" s="76"/>
    </row>
    <row r="152" spans="1:31" ht="12.75" x14ac:dyDescent="0.2">
      <c r="A152" s="76"/>
      <c r="B152" s="90">
        <v>25</v>
      </c>
      <c r="C152" s="91">
        <f ca="1">C151+C151*Input!$C$9</f>
        <v>0</v>
      </c>
      <c r="D152" s="92">
        <f t="shared" ca="1" si="156"/>
        <v>0</v>
      </c>
      <c r="E152" s="92">
        <f t="shared" ca="1" si="157"/>
        <v>0</v>
      </c>
      <c r="F152" s="92">
        <f t="shared" ca="1" si="144"/>
        <v>0</v>
      </c>
      <c r="G152" s="91">
        <f t="shared" ca="1" si="145"/>
        <v>0</v>
      </c>
      <c r="H152" s="92">
        <f t="shared" ca="1" si="158"/>
        <v>0</v>
      </c>
      <c r="I152" s="93">
        <f>Input!$C$4</f>
        <v>1.03</v>
      </c>
      <c r="J152" s="94">
        <f t="shared" ca="1" si="146"/>
        <v>0</v>
      </c>
      <c r="K152" s="94">
        <f>K151+K151*Input!$C$5</f>
        <v>7.609416884688132</v>
      </c>
      <c r="L152" s="91">
        <f t="shared" ca="1" si="147"/>
        <v>0</v>
      </c>
      <c r="M152" s="91">
        <f ca="1">M151+M151*Input!$C$9</f>
        <v>0</v>
      </c>
      <c r="N152" s="92">
        <f t="shared" ca="1" si="159"/>
        <v>0</v>
      </c>
      <c r="O152" s="92">
        <f t="shared" ca="1" si="160"/>
        <v>0</v>
      </c>
      <c r="P152" s="92">
        <f t="shared" ca="1" si="148"/>
        <v>0</v>
      </c>
      <c r="Q152" s="91">
        <f t="shared" ca="1" si="149"/>
        <v>0</v>
      </c>
      <c r="R152" s="92">
        <f t="shared" ca="1" si="161"/>
        <v>0</v>
      </c>
      <c r="S152" s="94">
        <f t="shared" ca="1" si="150"/>
        <v>0</v>
      </c>
      <c r="T152" s="94">
        <f>T151+T151*Input!$C$5</f>
        <v>7.609416884688132</v>
      </c>
      <c r="U152" s="91">
        <f t="shared" ca="1" si="151"/>
        <v>0</v>
      </c>
      <c r="V152" s="91">
        <f t="shared" ca="1" si="152"/>
        <v>0</v>
      </c>
      <c r="W152" s="91">
        <f t="shared" ca="1" si="153"/>
        <v>0</v>
      </c>
      <c r="X152" s="91">
        <f t="shared" ca="1" si="154"/>
        <v>0</v>
      </c>
      <c r="Y152" s="91">
        <f t="shared" ca="1" si="162"/>
        <v>0</v>
      </c>
      <c r="Z152" s="92">
        <f t="shared" ca="1" si="163"/>
        <v>-1</v>
      </c>
      <c r="AA152" s="88">
        <f t="shared" si="142"/>
        <v>25</v>
      </c>
      <c r="AB152" s="95">
        <f t="shared" ca="1" si="143"/>
        <v>0</v>
      </c>
      <c r="AC152" s="94">
        <f t="shared" ca="1" si="155"/>
        <v>0</v>
      </c>
      <c r="AD152" s="76"/>
      <c r="AE152" s="76"/>
    </row>
    <row r="153" spans="1:31" ht="12.75" x14ac:dyDescent="0.2">
      <c r="A153" s="76"/>
      <c r="B153" s="90">
        <v>26</v>
      </c>
      <c r="C153" s="91">
        <f ca="1">C152+C152*Input!$C$9</f>
        <v>0</v>
      </c>
      <c r="D153" s="92">
        <f t="shared" ca="1" si="156"/>
        <v>0</v>
      </c>
      <c r="E153" s="92">
        <f t="shared" ca="1" si="157"/>
        <v>0</v>
      </c>
      <c r="F153" s="92">
        <f t="shared" ca="1" si="144"/>
        <v>0</v>
      </c>
      <c r="G153" s="91">
        <f t="shared" ca="1" si="145"/>
        <v>0</v>
      </c>
      <c r="H153" s="92">
        <f t="shared" ca="1" si="158"/>
        <v>0</v>
      </c>
      <c r="I153" s="93">
        <f>Input!$C$4</f>
        <v>1.03</v>
      </c>
      <c r="J153" s="94">
        <f t="shared" ca="1" si="146"/>
        <v>0</v>
      </c>
      <c r="K153" s="94">
        <f>K152+K152*Input!$C$5</f>
        <v>8.218170235463182</v>
      </c>
      <c r="L153" s="91">
        <f t="shared" ca="1" si="147"/>
        <v>0</v>
      </c>
      <c r="M153" s="91">
        <f ca="1">M152+M152*Input!$C$9</f>
        <v>0</v>
      </c>
      <c r="N153" s="92">
        <f t="shared" ca="1" si="159"/>
        <v>0</v>
      </c>
      <c r="O153" s="92">
        <f t="shared" ca="1" si="160"/>
        <v>0</v>
      </c>
      <c r="P153" s="92">
        <f t="shared" ca="1" si="148"/>
        <v>0</v>
      </c>
      <c r="Q153" s="91">
        <f t="shared" ca="1" si="149"/>
        <v>0</v>
      </c>
      <c r="R153" s="92">
        <f t="shared" ca="1" si="161"/>
        <v>0</v>
      </c>
      <c r="S153" s="94">
        <f t="shared" ca="1" si="150"/>
        <v>0</v>
      </c>
      <c r="T153" s="94">
        <f>T152+T152*Input!$C$5</f>
        <v>8.218170235463182</v>
      </c>
      <c r="U153" s="91">
        <f t="shared" ca="1" si="151"/>
        <v>0</v>
      </c>
      <c r="V153" s="91">
        <f t="shared" ca="1" si="152"/>
        <v>0</v>
      </c>
      <c r="W153" s="91">
        <f t="shared" ca="1" si="153"/>
        <v>0</v>
      </c>
      <c r="X153" s="91">
        <f t="shared" ca="1" si="154"/>
        <v>0</v>
      </c>
      <c r="Y153" s="91">
        <f t="shared" ca="1" si="162"/>
        <v>0</v>
      </c>
      <c r="Z153" s="92">
        <f t="shared" ca="1" si="163"/>
        <v>-1</v>
      </c>
      <c r="AA153" s="88">
        <f t="shared" si="142"/>
        <v>26</v>
      </c>
      <c r="AB153" s="95">
        <f t="shared" ca="1" si="143"/>
        <v>0</v>
      </c>
      <c r="AC153" s="94">
        <f t="shared" ca="1" si="155"/>
        <v>0</v>
      </c>
      <c r="AD153" s="76"/>
      <c r="AE153" s="76"/>
    </row>
    <row r="154" spans="1:31" ht="12.75" x14ac:dyDescent="0.2">
      <c r="A154" s="76"/>
      <c r="B154" s="90">
        <v>27</v>
      </c>
      <c r="C154" s="91">
        <f ca="1">C153+C153*Input!$C$9</f>
        <v>0</v>
      </c>
      <c r="D154" s="92">
        <f t="shared" ca="1" si="156"/>
        <v>0</v>
      </c>
      <c r="E154" s="92">
        <f t="shared" ca="1" si="157"/>
        <v>0</v>
      </c>
      <c r="F154" s="92">
        <f t="shared" ca="1" si="144"/>
        <v>0</v>
      </c>
      <c r="G154" s="91">
        <f t="shared" ca="1" si="145"/>
        <v>0</v>
      </c>
      <c r="H154" s="92">
        <f t="shared" ca="1" si="158"/>
        <v>0</v>
      </c>
      <c r="I154" s="93">
        <f>Input!$C$4</f>
        <v>1.03</v>
      </c>
      <c r="J154" s="94">
        <f t="shared" ca="1" si="146"/>
        <v>0</v>
      </c>
      <c r="K154" s="94">
        <f>K153+K153*Input!$C$5</f>
        <v>8.8756238543002368</v>
      </c>
      <c r="L154" s="91">
        <f t="shared" ca="1" si="147"/>
        <v>0</v>
      </c>
      <c r="M154" s="91">
        <f ca="1">M153+M153*Input!$C$9</f>
        <v>0</v>
      </c>
      <c r="N154" s="92">
        <f t="shared" ca="1" si="159"/>
        <v>0</v>
      </c>
      <c r="O154" s="92">
        <f t="shared" ca="1" si="160"/>
        <v>0</v>
      </c>
      <c r="P154" s="92">
        <f t="shared" ca="1" si="148"/>
        <v>0</v>
      </c>
      <c r="Q154" s="91">
        <f t="shared" ca="1" si="149"/>
        <v>0</v>
      </c>
      <c r="R154" s="92">
        <f t="shared" ca="1" si="161"/>
        <v>0</v>
      </c>
      <c r="S154" s="94">
        <f t="shared" ca="1" si="150"/>
        <v>0</v>
      </c>
      <c r="T154" s="94">
        <f>T153+T153*Input!$C$5</f>
        <v>8.8756238543002368</v>
      </c>
      <c r="U154" s="91">
        <f t="shared" ca="1" si="151"/>
        <v>0</v>
      </c>
      <c r="V154" s="91">
        <f t="shared" ca="1" si="152"/>
        <v>0</v>
      </c>
      <c r="W154" s="91">
        <f t="shared" ca="1" si="153"/>
        <v>0</v>
      </c>
      <c r="X154" s="91">
        <f t="shared" ca="1" si="154"/>
        <v>0</v>
      </c>
      <c r="Y154" s="91">
        <f t="shared" ca="1" si="162"/>
        <v>0</v>
      </c>
      <c r="Z154" s="92">
        <f t="shared" ca="1" si="163"/>
        <v>-1</v>
      </c>
      <c r="AA154" s="88">
        <f t="shared" si="142"/>
        <v>27</v>
      </c>
      <c r="AB154" s="95">
        <f t="shared" ca="1" si="143"/>
        <v>0</v>
      </c>
      <c r="AC154" s="94">
        <f t="shared" ca="1" si="155"/>
        <v>0</v>
      </c>
      <c r="AD154" s="76"/>
      <c r="AE154" s="76"/>
    </row>
    <row r="155" spans="1:31" ht="12.75" x14ac:dyDescent="0.2">
      <c r="A155" s="76"/>
      <c r="B155" s="90">
        <v>28</v>
      </c>
      <c r="C155" s="91">
        <f ca="1">C154+C154*Input!$C$9</f>
        <v>0</v>
      </c>
      <c r="D155" s="92">
        <f t="shared" ca="1" si="156"/>
        <v>0</v>
      </c>
      <c r="E155" s="92">
        <f t="shared" ca="1" si="157"/>
        <v>0</v>
      </c>
      <c r="F155" s="92">
        <f t="shared" ca="1" si="144"/>
        <v>0</v>
      </c>
      <c r="G155" s="91">
        <f t="shared" ca="1" si="145"/>
        <v>0</v>
      </c>
      <c r="H155" s="92">
        <f t="shared" ca="1" si="158"/>
        <v>0</v>
      </c>
      <c r="I155" s="93">
        <f>Input!$C$4</f>
        <v>1.03</v>
      </c>
      <c r="J155" s="94">
        <f t="shared" ca="1" si="146"/>
        <v>0</v>
      </c>
      <c r="K155" s="94">
        <f>K154+K154*Input!$C$5</f>
        <v>9.5856737626442552</v>
      </c>
      <c r="L155" s="91">
        <f t="shared" ca="1" si="147"/>
        <v>0</v>
      </c>
      <c r="M155" s="91">
        <f ca="1">M154+M154*Input!$C$9</f>
        <v>0</v>
      </c>
      <c r="N155" s="92">
        <f t="shared" ca="1" si="159"/>
        <v>0</v>
      </c>
      <c r="O155" s="92">
        <f t="shared" ca="1" si="160"/>
        <v>0</v>
      </c>
      <c r="P155" s="92">
        <f t="shared" ca="1" si="148"/>
        <v>0</v>
      </c>
      <c r="Q155" s="91">
        <f t="shared" ca="1" si="149"/>
        <v>0</v>
      </c>
      <c r="R155" s="92">
        <f t="shared" ca="1" si="161"/>
        <v>0</v>
      </c>
      <c r="S155" s="94">
        <f t="shared" ca="1" si="150"/>
        <v>0</v>
      </c>
      <c r="T155" s="94">
        <f>T154+T154*Input!$C$5</f>
        <v>9.5856737626442552</v>
      </c>
      <c r="U155" s="91">
        <f t="shared" ca="1" si="151"/>
        <v>0</v>
      </c>
      <c r="V155" s="91">
        <f t="shared" ca="1" si="152"/>
        <v>0</v>
      </c>
      <c r="W155" s="91">
        <f t="shared" ca="1" si="153"/>
        <v>0</v>
      </c>
      <c r="X155" s="91">
        <f t="shared" ca="1" si="154"/>
        <v>0</v>
      </c>
      <c r="Y155" s="91">
        <f t="shared" ca="1" si="162"/>
        <v>0</v>
      </c>
      <c r="Z155" s="92">
        <f t="shared" ca="1" si="163"/>
        <v>-1</v>
      </c>
      <c r="AA155" s="88">
        <f t="shared" si="142"/>
        <v>28</v>
      </c>
      <c r="AB155" s="95">
        <f t="shared" ca="1" si="143"/>
        <v>0</v>
      </c>
      <c r="AC155" s="94">
        <f t="shared" ca="1" si="155"/>
        <v>0</v>
      </c>
      <c r="AD155" s="76"/>
      <c r="AE155" s="76"/>
    </row>
    <row r="156" spans="1:31" ht="12.75" x14ac:dyDescent="0.2">
      <c r="A156" s="76"/>
      <c r="B156" s="90">
        <v>29</v>
      </c>
      <c r="C156" s="91">
        <f ca="1">C155+C155*Input!$C$9</f>
        <v>0</v>
      </c>
      <c r="D156" s="92">
        <f t="shared" ca="1" si="156"/>
        <v>0</v>
      </c>
      <c r="E156" s="92">
        <f t="shared" ca="1" si="157"/>
        <v>0</v>
      </c>
      <c r="F156" s="92">
        <f t="shared" ca="1" si="144"/>
        <v>0</v>
      </c>
      <c r="G156" s="91">
        <f t="shared" ca="1" si="145"/>
        <v>0</v>
      </c>
      <c r="H156" s="92">
        <f t="shared" ca="1" si="158"/>
        <v>0</v>
      </c>
      <c r="I156" s="93">
        <f>Input!$C$4</f>
        <v>1.03</v>
      </c>
      <c r="J156" s="94">
        <f t="shared" ca="1" si="146"/>
        <v>0</v>
      </c>
      <c r="K156" s="94">
        <f>K155+K155*Input!$C$5</f>
        <v>10.352527663655795</v>
      </c>
      <c r="L156" s="91">
        <f t="shared" ca="1" si="147"/>
        <v>0</v>
      </c>
      <c r="M156" s="91">
        <f ca="1">M155+M155*Input!$C$9</f>
        <v>0</v>
      </c>
      <c r="N156" s="92">
        <f t="shared" ca="1" si="159"/>
        <v>0</v>
      </c>
      <c r="O156" s="92">
        <f t="shared" ca="1" si="160"/>
        <v>0</v>
      </c>
      <c r="P156" s="92">
        <f t="shared" ca="1" si="148"/>
        <v>0</v>
      </c>
      <c r="Q156" s="91">
        <f t="shared" ca="1" si="149"/>
        <v>0</v>
      </c>
      <c r="R156" s="92">
        <f t="shared" ca="1" si="161"/>
        <v>0</v>
      </c>
      <c r="S156" s="94">
        <f t="shared" ca="1" si="150"/>
        <v>0</v>
      </c>
      <c r="T156" s="94">
        <f>T155+T155*Input!$C$5</f>
        <v>10.352527663655795</v>
      </c>
      <c r="U156" s="91">
        <f t="shared" ca="1" si="151"/>
        <v>0</v>
      </c>
      <c r="V156" s="91">
        <f t="shared" ca="1" si="152"/>
        <v>0</v>
      </c>
      <c r="W156" s="91">
        <f t="shared" ca="1" si="153"/>
        <v>0</v>
      </c>
      <c r="X156" s="91">
        <f t="shared" ca="1" si="154"/>
        <v>0</v>
      </c>
      <c r="Y156" s="91">
        <f t="shared" ca="1" si="162"/>
        <v>0</v>
      </c>
      <c r="Z156" s="92">
        <f t="shared" ca="1" si="163"/>
        <v>-1</v>
      </c>
      <c r="AA156" s="88">
        <f t="shared" si="142"/>
        <v>29</v>
      </c>
      <c r="AB156" s="95">
        <f t="shared" ca="1" si="143"/>
        <v>0</v>
      </c>
      <c r="AC156" s="94">
        <f t="shared" ca="1" si="155"/>
        <v>0</v>
      </c>
      <c r="AD156" s="76"/>
      <c r="AE156" s="76"/>
    </row>
    <row r="157" spans="1:31" ht="12.75" x14ac:dyDescent="0.2">
      <c r="A157" s="76"/>
      <c r="B157" s="90">
        <v>30</v>
      </c>
      <c r="C157" s="91">
        <f ca="1">C156+C156*Input!$C$9</f>
        <v>0</v>
      </c>
      <c r="D157" s="92">
        <f t="shared" ca="1" si="156"/>
        <v>0</v>
      </c>
      <c r="E157" s="92">
        <f t="shared" ca="1" si="157"/>
        <v>0</v>
      </c>
      <c r="F157" s="92">
        <f t="shared" ca="1" si="144"/>
        <v>0</v>
      </c>
      <c r="G157" s="91">
        <f t="shared" ca="1" si="145"/>
        <v>0</v>
      </c>
      <c r="H157" s="92">
        <f t="shared" ca="1" si="158"/>
        <v>0</v>
      </c>
      <c r="I157" s="93">
        <f>Input!$C$4</f>
        <v>1.03</v>
      </c>
      <c r="J157" s="94">
        <f t="shared" ca="1" si="146"/>
        <v>0</v>
      </c>
      <c r="K157" s="94">
        <f>K156+K156*Input!$C$5</f>
        <v>11.180729876748259</v>
      </c>
      <c r="L157" s="91">
        <f t="shared" ca="1" si="147"/>
        <v>0</v>
      </c>
      <c r="M157" s="91">
        <f ca="1">M156+M156*Input!$C$9</f>
        <v>0</v>
      </c>
      <c r="N157" s="92">
        <f t="shared" ca="1" si="159"/>
        <v>0</v>
      </c>
      <c r="O157" s="92">
        <f t="shared" ca="1" si="160"/>
        <v>0</v>
      </c>
      <c r="P157" s="92">
        <f t="shared" ca="1" si="148"/>
        <v>0</v>
      </c>
      <c r="Q157" s="91">
        <f t="shared" ca="1" si="149"/>
        <v>0</v>
      </c>
      <c r="R157" s="92">
        <f t="shared" ca="1" si="161"/>
        <v>0</v>
      </c>
      <c r="S157" s="94">
        <f t="shared" ca="1" si="150"/>
        <v>0</v>
      </c>
      <c r="T157" s="94">
        <f>T156+T156*Input!$C$5</f>
        <v>11.180729876748259</v>
      </c>
      <c r="U157" s="91">
        <f t="shared" ca="1" si="151"/>
        <v>0</v>
      </c>
      <c r="V157" s="91">
        <f t="shared" ca="1" si="152"/>
        <v>0</v>
      </c>
      <c r="W157" s="91">
        <f t="shared" ca="1" si="153"/>
        <v>0</v>
      </c>
      <c r="X157" s="91">
        <f t="shared" ca="1" si="154"/>
        <v>0</v>
      </c>
      <c r="Y157" s="91">
        <f t="shared" ca="1" si="162"/>
        <v>0</v>
      </c>
      <c r="Z157" s="92">
        <f t="shared" ca="1" si="163"/>
        <v>-1</v>
      </c>
      <c r="AA157" s="88">
        <f t="shared" si="142"/>
        <v>30</v>
      </c>
      <c r="AB157" s="95">
        <f t="shared" ca="1" si="143"/>
        <v>0</v>
      </c>
      <c r="AC157" s="94">
        <f t="shared" ca="1" si="155"/>
        <v>0</v>
      </c>
      <c r="AD157" s="76"/>
      <c r="AE157" s="76"/>
    </row>
    <row r="158" spans="1:31" ht="12.75" x14ac:dyDescent="0.2">
      <c r="A158" s="47"/>
      <c r="B158" s="52"/>
      <c r="C158" s="47"/>
      <c r="D158" s="47"/>
      <c r="E158" s="47"/>
      <c r="F158" s="47"/>
      <c r="G158" s="47"/>
      <c r="H158" s="47"/>
      <c r="I158" s="47"/>
      <c r="J158" s="47"/>
      <c r="K158" s="47"/>
      <c r="L158" s="48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1:31" ht="12.75" x14ac:dyDescent="0.2">
      <c r="A159" s="47"/>
      <c r="B159" s="52"/>
      <c r="C159" s="47"/>
      <c r="D159" s="47"/>
      <c r="E159" s="47"/>
      <c r="F159" s="47"/>
      <c r="G159" s="47"/>
      <c r="H159" s="47"/>
      <c r="I159" s="47"/>
      <c r="J159" s="47"/>
      <c r="K159" s="47"/>
      <c r="L159" s="48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1:31" ht="12.75" x14ac:dyDescent="0.2">
      <c r="A160" s="47"/>
      <c r="B160" s="52"/>
      <c r="C160" s="47"/>
      <c r="D160" s="47"/>
      <c r="E160" s="47"/>
      <c r="F160" s="47"/>
      <c r="G160" s="47"/>
      <c r="H160" s="47"/>
      <c r="I160" s="47"/>
      <c r="J160" s="47"/>
      <c r="K160" s="47"/>
      <c r="L160" s="48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1:31" ht="12.75" x14ac:dyDescent="0.2">
      <c r="A161" s="62"/>
      <c r="B161" s="63" t="s">
        <v>132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4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</row>
    <row r="162" spans="1:31" ht="12.75" x14ac:dyDescent="0.2">
      <c r="A162" s="47"/>
      <c r="B162" s="47"/>
      <c r="C162" s="52" t="s">
        <v>133</v>
      </c>
      <c r="D162" s="47"/>
      <c r="E162" s="47"/>
      <c r="F162" s="47">
        <f>Formulas!B6</f>
        <v>17</v>
      </c>
      <c r="G162" s="47"/>
      <c r="H162" s="47"/>
      <c r="I162" s="47"/>
      <c r="J162" s="47"/>
      <c r="K162" s="47"/>
      <c r="L162" s="48"/>
      <c r="M162" s="52" t="s">
        <v>134</v>
      </c>
      <c r="N162" s="47"/>
      <c r="O162" s="47"/>
      <c r="P162" s="52">
        <f>Formulas!C6</f>
        <v>32</v>
      </c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1:31" ht="51" x14ac:dyDescent="0.2">
      <c r="A163" s="47"/>
      <c r="B163" s="52"/>
      <c r="C163" s="65" t="s">
        <v>31</v>
      </c>
      <c r="D163" s="65"/>
      <c r="E163" s="65" t="s">
        <v>32</v>
      </c>
      <c r="F163" s="65" t="s">
        <v>33</v>
      </c>
      <c r="G163" s="65" t="s">
        <v>34</v>
      </c>
      <c r="H163" s="65" t="s">
        <v>35</v>
      </c>
      <c r="I163" s="65"/>
      <c r="J163" s="65"/>
      <c r="K163" s="65" t="s">
        <v>37</v>
      </c>
      <c r="L163" s="65" t="s">
        <v>38</v>
      </c>
      <c r="M163" s="66" t="s">
        <v>65</v>
      </c>
      <c r="N163" s="67"/>
      <c r="O163" s="67" t="s">
        <v>32</v>
      </c>
      <c r="P163" s="67" t="s">
        <v>33</v>
      </c>
      <c r="Q163" s="67" t="s">
        <v>34</v>
      </c>
      <c r="R163" s="67" t="s">
        <v>35</v>
      </c>
      <c r="S163" s="67"/>
      <c r="T163" s="67" t="s">
        <v>37</v>
      </c>
      <c r="U163" s="67" t="s">
        <v>38</v>
      </c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1:31" ht="12.75" x14ac:dyDescent="0.2">
      <c r="A164" s="47"/>
      <c r="B164" s="52"/>
      <c r="C164" s="52">
        <f ca="1">INDIRECT("Input!D"&amp;F162)</f>
        <v>0</v>
      </c>
      <c r="D164" s="52"/>
      <c r="E164" s="52">
        <f ca="1">INDIRECT("Input!E"&amp;F162)</f>
        <v>0</v>
      </c>
      <c r="F164" s="52">
        <f ca="1">INDIRECT("Input!G"&amp;F162)</f>
        <v>0</v>
      </c>
      <c r="G164" s="52">
        <f ca="1">INDIRECT("Input!I"&amp;F162)</f>
        <v>0</v>
      </c>
      <c r="H164" s="68">
        <f ca="1">INDIRECT("Input!K"&amp;F162)</f>
        <v>0</v>
      </c>
      <c r="I164" s="52"/>
      <c r="J164" s="52"/>
      <c r="K164" s="68">
        <f ca="1">INDIRECT("Input!M"&amp;F162)</f>
        <v>0</v>
      </c>
      <c r="L164" s="52">
        <f ca="1">INDIRECT("Input!O"&amp;F162)</f>
        <v>0</v>
      </c>
      <c r="M164" s="52">
        <f ca="1">INDIRECT("Input!D"&amp;P162)</f>
        <v>0</v>
      </c>
      <c r="N164" s="52"/>
      <c r="O164" s="52">
        <f ca="1">INDIRECT("Input!E"&amp;P162)</f>
        <v>0</v>
      </c>
      <c r="P164" s="52">
        <f ca="1">INDIRECT("Input!G"&amp;P162)</f>
        <v>0</v>
      </c>
      <c r="Q164" s="52">
        <f ca="1">INDIRECT("Input!I"&amp;P162)</f>
        <v>0</v>
      </c>
      <c r="R164" s="68">
        <f ca="1">INDIRECT("Input!K"&amp;P162)</f>
        <v>0</v>
      </c>
      <c r="S164" s="52"/>
      <c r="T164" s="68">
        <f ca="1">INDIRECT("Input!M"&amp;P162)</f>
        <v>0</v>
      </c>
      <c r="U164" s="52">
        <f ca="1">INDIRECT("Input!O"&amp;P162)</f>
        <v>0</v>
      </c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1:31" ht="12.75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8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  <row r="166" spans="1:31" ht="12.75" x14ac:dyDescent="0.2">
      <c r="A166" s="76"/>
      <c r="B166" s="76"/>
      <c r="C166" s="77" t="s">
        <v>90</v>
      </c>
      <c r="D166" s="78"/>
      <c r="E166" s="78"/>
      <c r="F166" s="78"/>
      <c r="G166" s="78"/>
      <c r="H166" s="78"/>
      <c r="I166" s="78"/>
      <c r="J166" s="78"/>
      <c r="K166" s="78"/>
      <c r="L166" s="79"/>
      <c r="M166" s="80" t="s">
        <v>91</v>
      </c>
      <c r="N166" s="81"/>
      <c r="O166" s="81"/>
      <c r="P166" s="81"/>
      <c r="Q166" s="81"/>
      <c r="R166" s="81"/>
      <c r="S166" s="81"/>
      <c r="T166" s="81"/>
      <c r="U166" s="82"/>
      <c r="V166" s="83" t="s">
        <v>92</v>
      </c>
      <c r="W166" s="78"/>
      <c r="X166" s="78"/>
      <c r="Y166" s="78"/>
      <c r="Z166" s="76"/>
      <c r="AA166" s="76"/>
      <c r="AB166" s="76"/>
      <c r="AC166" s="76"/>
      <c r="AD166" s="76"/>
      <c r="AE166" s="76"/>
    </row>
    <row r="167" spans="1:31" ht="51" x14ac:dyDescent="0.2">
      <c r="A167" s="76"/>
      <c r="B167" s="84" t="s">
        <v>94</v>
      </c>
      <c r="C167" s="85" t="s">
        <v>118</v>
      </c>
      <c r="D167" s="85" t="s">
        <v>38</v>
      </c>
      <c r="E167" s="86" t="s">
        <v>119</v>
      </c>
      <c r="F167" s="86" t="s">
        <v>120</v>
      </c>
      <c r="G167" s="86" t="s">
        <v>95</v>
      </c>
      <c r="H167" s="86" t="s">
        <v>96</v>
      </c>
      <c r="I167" s="86" t="s">
        <v>121</v>
      </c>
      <c r="J167" s="86" t="s">
        <v>122</v>
      </c>
      <c r="K167" s="86" t="s">
        <v>123</v>
      </c>
      <c r="L167" s="87" t="s">
        <v>97</v>
      </c>
      <c r="M167" s="85" t="s">
        <v>118</v>
      </c>
      <c r="N167" s="85" t="s">
        <v>38</v>
      </c>
      <c r="O167" s="86" t="s">
        <v>119</v>
      </c>
      <c r="P167" s="86" t="s">
        <v>120</v>
      </c>
      <c r="Q167" s="86" t="s">
        <v>95</v>
      </c>
      <c r="R167" s="86" t="s">
        <v>96</v>
      </c>
      <c r="S167" s="86" t="s">
        <v>122</v>
      </c>
      <c r="T167" s="86" t="s">
        <v>123</v>
      </c>
      <c r="U167" s="87" t="s">
        <v>99</v>
      </c>
      <c r="V167" s="87" t="s">
        <v>100</v>
      </c>
      <c r="W167" s="87" t="s">
        <v>101</v>
      </c>
      <c r="X167" s="87" t="s">
        <v>102</v>
      </c>
      <c r="Y167" s="87" t="s">
        <v>103</v>
      </c>
      <c r="Z167" s="86" t="s">
        <v>105</v>
      </c>
      <c r="AA167" s="88" t="str">
        <f t="shared" ref="AA167:AA197" si="164">B167</f>
        <v>Years</v>
      </c>
      <c r="AB167" s="87" t="str">
        <f t="shared" ref="AB167:AB197" si="165">Y167</f>
        <v>Cumulative Savings</v>
      </c>
      <c r="AC167" s="89" t="s">
        <v>124</v>
      </c>
      <c r="AD167" s="76"/>
      <c r="AE167" s="76"/>
    </row>
    <row r="168" spans="1:31" ht="12.75" x14ac:dyDescent="0.2">
      <c r="A168" s="76"/>
      <c r="B168" s="90">
        <v>1</v>
      </c>
      <c r="C168" s="91">
        <f ca="1">E164*(H164+K164)</f>
        <v>0</v>
      </c>
      <c r="D168" s="90">
        <f ca="1">L164</f>
        <v>0</v>
      </c>
      <c r="E168" s="90">
        <v>1</v>
      </c>
      <c r="F168" s="92">
        <f t="shared" ref="F168:F197" si="166">IF(E168=INT(E168),IF(E168=0,0,1),0)</f>
        <v>1</v>
      </c>
      <c r="G168" s="91">
        <f t="shared" ref="G168:G197" ca="1" si="167">C168*F168</f>
        <v>0</v>
      </c>
      <c r="H168" s="92">
        <f ca="1">G164*F164*E164/1000</f>
        <v>0</v>
      </c>
      <c r="I168" s="93">
        <f>Input!$C$4</f>
        <v>1.03</v>
      </c>
      <c r="J168" s="94">
        <f t="shared" ref="J168:J197" ca="1" si="168">H168*I168</f>
        <v>0</v>
      </c>
      <c r="K168" s="94">
        <f>Input!$C$3</f>
        <v>1.2</v>
      </c>
      <c r="L168" s="91">
        <f t="shared" ref="L168:L197" ca="1" si="169">H168*K168</f>
        <v>0</v>
      </c>
      <c r="M168" s="91">
        <f ca="1">O164*(R164+T164)</f>
        <v>0</v>
      </c>
      <c r="N168" s="90">
        <f ca="1">U164</f>
        <v>0</v>
      </c>
      <c r="O168" s="90">
        <v>1</v>
      </c>
      <c r="P168" s="92">
        <f t="shared" ref="P168:P197" si="170">IF(O168=INT(O168),IF(O168=0,0,1),0)</f>
        <v>1</v>
      </c>
      <c r="Q168" s="91">
        <f t="shared" ref="Q168:Q197" ca="1" si="171">M168*P168</f>
        <v>0</v>
      </c>
      <c r="R168" s="92">
        <f ca="1">Q164*P164*O164/1000</f>
        <v>0</v>
      </c>
      <c r="S168" s="94">
        <f t="shared" ref="S168:S197" ca="1" si="172">I168*R168</f>
        <v>0</v>
      </c>
      <c r="T168" s="94">
        <f>Input!$C$3</f>
        <v>1.2</v>
      </c>
      <c r="U168" s="91">
        <f t="shared" ref="U168:U197" ca="1" si="173">R168*T168</f>
        <v>0</v>
      </c>
      <c r="V168" s="91">
        <f t="shared" ref="V168:V197" ca="1" si="174">G168-Q168</f>
        <v>0</v>
      </c>
      <c r="W168" s="91">
        <f t="shared" ref="W168:W197" ca="1" si="175">L168-U168</f>
        <v>0</v>
      </c>
      <c r="X168" s="91">
        <f t="shared" ref="X168:X197" ca="1" si="176">V168+W168</f>
        <v>0</v>
      </c>
      <c r="Y168" s="91">
        <f ca="1">X168</f>
        <v>0</v>
      </c>
      <c r="Z168" s="92">
        <f ca="1">IF(Y168&lt;0,0,1)</f>
        <v>1</v>
      </c>
      <c r="AA168" s="85">
        <f t="shared" si="164"/>
        <v>1</v>
      </c>
      <c r="AB168" s="95">
        <f t="shared" ca="1" si="165"/>
        <v>0</v>
      </c>
      <c r="AC168" s="94">
        <f t="shared" ref="AC168:AC197" ca="1" si="177">J168-S168</f>
        <v>0</v>
      </c>
      <c r="AD168" s="96" t="s">
        <v>125</v>
      </c>
      <c r="AE168" s="76"/>
    </row>
    <row r="169" spans="1:31" ht="12.75" x14ac:dyDescent="0.2">
      <c r="A169" s="76"/>
      <c r="B169" s="90">
        <v>2</v>
      </c>
      <c r="C169" s="91">
        <f ca="1">C168+C168*Input!$C$9</f>
        <v>0</v>
      </c>
      <c r="D169" s="92">
        <f t="shared" ref="D169:D197" ca="1" si="178">D168</f>
        <v>0</v>
      </c>
      <c r="E169" s="92">
        <f t="shared" ref="E169:E197" ca="1" si="179">IF(D169=0,0,(B169-1)/D169)</f>
        <v>0</v>
      </c>
      <c r="F169" s="92">
        <f t="shared" ca="1" si="166"/>
        <v>0</v>
      </c>
      <c r="G169" s="91">
        <f t="shared" ca="1" si="167"/>
        <v>0</v>
      </c>
      <c r="H169" s="92">
        <f t="shared" ref="H169:H197" ca="1" si="180">H168</f>
        <v>0</v>
      </c>
      <c r="I169" s="93">
        <f>Input!$C$4</f>
        <v>1.03</v>
      </c>
      <c r="J169" s="94">
        <f t="shared" ca="1" si="168"/>
        <v>0</v>
      </c>
      <c r="K169" s="94">
        <f>K168+K168*Input!$C$5</f>
        <v>1.296</v>
      </c>
      <c r="L169" s="91">
        <f t="shared" ca="1" si="169"/>
        <v>0</v>
      </c>
      <c r="M169" s="91">
        <f ca="1">M168+M168*Input!$C$9</f>
        <v>0</v>
      </c>
      <c r="N169" s="92">
        <f t="shared" ref="N169:N197" ca="1" si="181">N168</f>
        <v>0</v>
      </c>
      <c r="O169" s="92">
        <f t="shared" ref="O169:O197" ca="1" si="182">IF(N169=0,0,(B169-1)/N169)</f>
        <v>0</v>
      </c>
      <c r="P169" s="92">
        <f t="shared" ca="1" si="170"/>
        <v>0</v>
      </c>
      <c r="Q169" s="91">
        <f t="shared" ca="1" si="171"/>
        <v>0</v>
      </c>
      <c r="R169" s="92">
        <f t="shared" ref="R169:R197" ca="1" si="183">R168</f>
        <v>0</v>
      </c>
      <c r="S169" s="94">
        <f t="shared" ca="1" si="172"/>
        <v>0</v>
      </c>
      <c r="T169" s="94">
        <f>T168+T168*Input!$C$5</f>
        <v>1.296</v>
      </c>
      <c r="U169" s="91">
        <f t="shared" ca="1" si="173"/>
        <v>0</v>
      </c>
      <c r="V169" s="91">
        <f t="shared" ca="1" si="174"/>
        <v>0</v>
      </c>
      <c r="W169" s="91">
        <f t="shared" ca="1" si="175"/>
        <v>0</v>
      </c>
      <c r="X169" s="91">
        <f t="shared" ca="1" si="176"/>
        <v>0</v>
      </c>
      <c r="Y169" s="91">
        <f t="shared" ref="Y169:Y197" ca="1" si="184">X169+Y168</f>
        <v>0</v>
      </c>
      <c r="Z169" s="92">
        <f t="shared" ref="Z169:Z197" ca="1" si="185">IF(Z168=-1,-1,IF(Z168=1,-1,IF(Y169&lt;0,0,1)))</f>
        <v>-1</v>
      </c>
      <c r="AA169" s="88">
        <f t="shared" si="164"/>
        <v>2</v>
      </c>
      <c r="AB169" s="95">
        <f t="shared" ca="1" si="165"/>
        <v>0</v>
      </c>
      <c r="AC169" s="94">
        <f t="shared" ca="1" si="177"/>
        <v>0</v>
      </c>
      <c r="AD169" s="76"/>
      <c r="AE169" s="76"/>
    </row>
    <row r="170" spans="1:31" ht="12.75" x14ac:dyDescent="0.2">
      <c r="A170" s="76"/>
      <c r="B170" s="90">
        <v>3</v>
      </c>
      <c r="C170" s="91">
        <f ca="1">C169+C169*Input!$C$9</f>
        <v>0</v>
      </c>
      <c r="D170" s="92">
        <f t="shared" ca="1" si="178"/>
        <v>0</v>
      </c>
      <c r="E170" s="92">
        <f t="shared" ca="1" si="179"/>
        <v>0</v>
      </c>
      <c r="F170" s="92">
        <f t="shared" ca="1" si="166"/>
        <v>0</v>
      </c>
      <c r="G170" s="91">
        <f t="shared" ca="1" si="167"/>
        <v>0</v>
      </c>
      <c r="H170" s="92">
        <f t="shared" ca="1" si="180"/>
        <v>0</v>
      </c>
      <c r="I170" s="93">
        <f>Input!$C$4</f>
        <v>1.03</v>
      </c>
      <c r="J170" s="94">
        <f t="shared" ca="1" si="168"/>
        <v>0</v>
      </c>
      <c r="K170" s="94">
        <f>K169+K169*Input!$C$5</f>
        <v>1.39968</v>
      </c>
      <c r="L170" s="91">
        <f t="shared" ca="1" si="169"/>
        <v>0</v>
      </c>
      <c r="M170" s="91">
        <f ca="1">M169+M169*Input!$C$9</f>
        <v>0</v>
      </c>
      <c r="N170" s="92">
        <f t="shared" ca="1" si="181"/>
        <v>0</v>
      </c>
      <c r="O170" s="92">
        <f t="shared" ca="1" si="182"/>
        <v>0</v>
      </c>
      <c r="P170" s="92">
        <f t="shared" ca="1" si="170"/>
        <v>0</v>
      </c>
      <c r="Q170" s="91">
        <f t="shared" ca="1" si="171"/>
        <v>0</v>
      </c>
      <c r="R170" s="92">
        <f t="shared" ca="1" si="183"/>
        <v>0</v>
      </c>
      <c r="S170" s="94">
        <f t="shared" ca="1" si="172"/>
        <v>0</v>
      </c>
      <c r="T170" s="94">
        <f>T169+T169*Input!$C$5</f>
        <v>1.39968</v>
      </c>
      <c r="U170" s="91">
        <f t="shared" ca="1" si="173"/>
        <v>0</v>
      </c>
      <c r="V170" s="91">
        <f t="shared" ca="1" si="174"/>
        <v>0</v>
      </c>
      <c r="W170" s="91">
        <f t="shared" ca="1" si="175"/>
        <v>0</v>
      </c>
      <c r="X170" s="91">
        <f t="shared" ca="1" si="176"/>
        <v>0</v>
      </c>
      <c r="Y170" s="91">
        <f t="shared" ca="1" si="184"/>
        <v>0</v>
      </c>
      <c r="Z170" s="92">
        <f t="shared" ca="1" si="185"/>
        <v>-1</v>
      </c>
      <c r="AA170" s="88">
        <f t="shared" si="164"/>
        <v>3</v>
      </c>
      <c r="AB170" s="95">
        <f t="shared" ca="1" si="165"/>
        <v>0</v>
      </c>
      <c r="AC170" s="94">
        <f t="shared" ca="1" si="177"/>
        <v>0</v>
      </c>
      <c r="AD170" s="76"/>
      <c r="AE170" s="76"/>
    </row>
    <row r="171" spans="1:31" ht="12.75" x14ac:dyDescent="0.2">
      <c r="A171" s="76"/>
      <c r="B171" s="90">
        <v>4</v>
      </c>
      <c r="C171" s="91">
        <f ca="1">C170+C170*Input!$C$9</f>
        <v>0</v>
      </c>
      <c r="D171" s="92">
        <f t="shared" ca="1" si="178"/>
        <v>0</v>
      </c>
      <c r="E171" s="92">
        <f t="shared" ca="1" si="179"/>
        <v>0</v>
      </c>
      <c r="F171" s="92">
        <f t="shared" ca="1" si="166"/>
        <v>0</v>
      </c>
      <c r="G171" s="91">
        <f t="shared" ca="1" si="167"/>
        <v>0</v>
      </c>
      <c r="H171" s="92">
        <f t="shared" ca="1" si="180"/>
        <v>0</v>
      </c>
      <c r="I171" s="93">
        <f>Input!$C$4</f>
        <v>1.03</v>
      </c>
      <c r="J171" s="94">
        <f t="shared" ca="1" si="168"/>
        <v>0</v>
      </c>
      <c r="K171" s="94">
        <f>K170+K170*Input!$C$5</f>
        <v>1.5116544000000001</v>
      </c>
      <c r="L171" s="91">
        <f t="shared" ca="1" si="169"/>
        <v>0</v>
      </c>
      <c r="M171" s="91">
        <f ca="1">M170+M170*Input!$C$9</f>
        <v>0</v>
      </c>
      <c r="N171" s="92">
        <f t="shared" ca="1" si="181"/>
        <v>0</v>
      </c>
      <c r="O171" s="92">
        <f t="shared" ca="1" si="182"/>
        <v>0</v>
      </c>
      <c r="P171" s="92">
        <f t="shared" ca="1" si="170"/>
        <v>0</v>
      </c>
      <c r="Q171" s="91">
        <f t="shared" ca="1" si="171"/>
        <v>0</v>
      </c>
      <c r="R171" s="92">
        <f t="shared" ca="1" si="183"/>
        <v>0</v>
      </c>
      <c r="S171" s="94">
        <f t="shared" ca="1" si="172"/>
        <v>0</v>
      </c>
      <c r="T171" s="94">
        <f>T170+T170*Input!$C$5</f>
        <v>1.5116544000000001</v>
      </c>
      <c r="U171" s="91">
        <f t="shared" ca="1" si="173"/>
        <v>0</v>
      </c>
      <c r="V171" s="91">
        <f t="shared" ca="1" si="174"/>
        <v>0</v>
      </c>
      <c r="W171" s="91">
        <f t="shared" ca="1" si="175"/>
        <v>0</v>
      </c>
      <c r="X171" s="91">
        <f t="shared" ca="1" si="176"/>
        <v>0</v>
      </c>
      <c r="Y171" s="91">
        <f t="shared" ca="1" si="184"/>
        <v>0</v>
      </c>
      <c r="Z171" s="92">
        <f t="shared" ca="1" si="185"/>
        <v>-1</v>
      </c>
      <c r="AA171" s="88">
        <f t="shared" si="164"/>
        <v>4</v>
      </c>
      <c r="AB171" s="95">
        <f t="shared" ca="1" si="165"/>
        <v>0</v>
      </c>
      <c r="AC171" s="94">
        <f t="shared" ca="1" si="177"/>
        <v>0</v>
      </c>
      <c r="AD171" s="76"/>
      <c r="AE171" s="76"/>
    </row>
    <row r="172" spans="1:31" ht="12.75" x14ac:dyDescent="0.2">
      <c r="A172" s="76"/>
      <c r="B172" s="90">
        <v>5</v>
      </c>
      <c r="C172" s="91">
        <f ca="1">C171+C171*Input!$C$9</f>
        <v>0</v>
      </c>
      <c r="D172" s="92">
        <f t="shared" ca="1" si="178"/>
        <v>0</v>
      </c>
      <c r="E172" s="92">
        <f t="shared" ca="1" si="179"/>
        <v>0</v>
      </c>
      <c r="F172" s="92">
        <f t="shared" ca="1" si="166"/>
        <v>0</v>
      </c>
      <c r="G172" s="91">
        <f t="shared" ca="1" si="167"/>
        <v>0</v>
      </c>
      <c r="H172" s="92">
        <f t="shared" ca="1" si="180"/>
        <v>0</v>
      </c>
      <c r="I172" s="93">
        <f>Input!$C$4</f>
        <v>1.03</v>
      </c>
      <c r="J172" s="94">
        <f t="shared" ca="1" si="168"/>
        <v>0</v>
      </c>
      <c r="K172" s="94">
        <f>K171+K171*Input!$C$5</f>
        <v>1.6325867520000001</v>
      </c>
      <c r="L172" s="91">
        <f t="shared" ca="1" si="169"/>
        <v>0</v>
      </c>
      <c r="M172" s="91">
        <f ca="1">M171+M171*Input!$C$9</f>
        <v>0</v>
      </c>
      <c r="N172" s="92">
        <f t="shared" ca="1" si="181"/>
        <v>0</v>
      </c>
      <c r="O172" s="92">
        <f t="shared" ca="1" si="182"/>
        <v>0</v>
      </c>
      <c r="P172" s="92">
        <f t="shared" ca="1" si="170"/>
        <v>0</v>
      </c>
      <c r="Q172" s="91">
        <f t="shared" ca="1" si="171"/>
        <v>0</v>
      </c>
      <c r="R172" s="92">
        <f t="shared" ca="1" si="183"/>
        <v>0</v>
      </c>
      <c r="S172" s="94">
        <f t="shared" ca="1" si="172"/>
        <v>0</v>
      </c>
      <c r="T172" s="94">
        <f>T171+T171*Input!$C$5</f>
        <v>1.6325867520000001</v>
      </c>
      <c r="U172" s="91">
        <f t="shared" ca="1" si="173"/>
        <v>0</v>
      </c>
      <c r="V172" s="91">
        <f t="shared" ca="1" si="174"/>
        <v>0</v>
      </c>
      <c r="W172" s="91">
        <f t="shared" ca="1" si="175"/>
        <v>0</v>
      </c>
      <c r="X172" s="91">
        <f t="shared" ca="1" si="176"/>
        <v>0</v>
      </c>
      <c r="Y172" s="91">
        <f t="shared" ca="1" si="184"/>
        <v>0</v>
      </c>
      <c r="Z172" s="92">
        <f t="shared" ca="1" si="185"/>
        <v>-1</v>
      </c>
      <c r="AA172" s="88">
        <f t="shared" si="164"/>
        <v>5</v>
      </c>
      <c r="AB172" s="95">
        <f t="shared" ca="1" si="165"/>
        <v>0</v>
      </c>
      <c r="AC172" s="94">
        <f t="shared" ca="1" si="177"/>
        <v>0</v>
      </c>
      <c r="AD172" s="76"/>
      <c r="AE172" s="76"/>
    </row>
    <row r="173" spans="1:31" ht="12.75" x14ac:dyDescent="0.2">
      <c r="A173" s="76"/>
      <c r="B173" s="90">
        <v>6</v>
      </c>
      <c r="C173" s="91">
        <f ca="1">C172+C172*Input!$C$9</f>
        <v>0</v>
      </c>
      <c r="D173" s="92">
        <f t="shared" ca="1" si="178"/>
        <v>0</v>
      </c>
      <c r="E173" s="92">
        <f t="shared" ca="1" si="179"/>
        <v>0</v>
      </c>
      <c r="F173" s="92">
        <f t="shared" ca="1" si="166"/>
        <v>0</v>
      </c>
      <c r="G173" s="91">
        <f t="shared" ca="1" si="167"/>
        <v>0</v>
      </c>
      <c r="H173" s="92">
        <f t="shared" ca="1" si="180"/>
        <v>0</v>
      </c>
      <c r="I173" s="93">
        <f>Input!$C$4</f>
        <v>1.03</v>
      </c>
      <c r="J173" s="94">
        <f t="shared" ca="1" si="168"/>
        <v>0</v>
      </c>
      <c r="K173" s="94">
        <f>K172+K172*Input!$C$5</f>
        <v>1.7631936921600002</v>
      </c>
      <c r="L173" s="91">
        <f t="shared" ca="1" si="169"/>
        <v>0</v>
      </c>
      <c r="M173" s="91">
        <f ca="1">M172+M172*Input!$C$9</f>
        <v>0</v>
      </c>
      <c r="N173" s="92">
        <f t="shared" ca="1" si="181"/>
        <v>0</v>
      </c>
      <c r="O173" s="92">
        <f t="shared" ca="1" si="182"/>
        <v>0</v>
      </c>
      <c r="P173" s="92">
        <f t="shared" ca="1" si="170"/>
        <v>0</v>
      </c>
      <c r="Q173" s="91">
        <f t="shared" ca="1" si="171"/>
        <v>0</v>
      </c>
      <c r="R173" s="92">
        <f t="shared" ca="1" si="183"/>
        <v>0</v>
      </c>
      <c r="S173" s="94">
        <f t="shared" ca="1" si="172"/>
        <v>0</v>
      </c>
      <c r="T173" s="94">
        <f>T172+T172*Input!$C$5</f>
        <v>1.7631936921600002</v>
      </c>
      <c r="U173" s="91">
        <f t="shared" ca="1" si="173"/>
        <v>0</v>
      </c>
      <c r="V173" s="91">
        <f t="shared" ca="1" si="174"/>
        <v>0</v>
      </c>
      <c r="W173" s="91">
        <f t="shared" ca="1" si="175"/>
        <v>0</v>
      </c>
      <c r="X173" s="91">
        <f t="shared" ca="1" si="176"/>
        <v>0</v>
      </c>
      <c r="Y173" s="91">
        <f t="shared" ca="1" si="184"/>
        <v>0</v>
      </c>
      <c r="Z173" s="92">
        <f t="shared" ca="1" si="185"/>
        <v>-1</v>
      </c>
      <c r="AA173" s="88">
        <f t="shared" si="164"/>
        <v>6</v>
      </c>
      <c r="AB173" s="95">
        <f t="shared" ca="1" si="165"/>
        <v>0</v>
      </c>
      <c r="AC173" s="94">
        <f t="shared" ca="1" si="177"/>
        <v>0</v>
      </c>
      <c r="AD173" s="76"/>
      <c r="AE173" s="76"/>
    </row>
    <row r="174" spans="1:31" ht="12.75" x14ac:dyDescent="0.2">
      <c r="A174" s="76"/>
      <c r="B174" s="90">
        <v>7</v>
      </c>
      <c r="C174" s="91">
        <f ca="1">C173+C173*Input!$C$9</f>
        <v>0</v>
      </c>
      <c r="D174" s="92">
        <f t="shared" ca="1" si="178"/>
        <v>0</v>
      </c>
      <c r="E174" s="92">
        <f t="shared" ca="1" si="179"/>
        <v>0</v>
      </c>
      <c r="F174" s="92">
        <f t="shared" ca="1" si="166"/>
        <v>0</v>
      </c>
      <c r="G174" s="91">
        <f t="shared" ca="1" si="167"/>
        <v>0</v>
      </c>
      <c r="H174" s="92">
        <f t="shared" ca="1" si="180"/>
        <v>0</v>
      </c>
      <c r="I174" s="93">
        <f>Input!$C$4</f>
        <v>1.03</v>
      </c>
      <c r="J174" s="94">
        <f t="shared" ca="1" si="168"/>
        <v>0</v>
      </c>
      <c r="K174" s="94">
        <f>K173+K173*Input!$C$5</f>
        <v>1.9042491875328003</v>
      </c>
      <c r="L174" s="91">
        <f t="shared" ca="1" si="169"/>
        <v>0</v>
      </c>
      <c r="M174" s="91">
        <f ca="1">M173+M173*Input!$C$9</f>
        <v>0</v>
      </c>
      <c r="N174" s="92">
        <f t="shared" ca="1" si="181"/>
        <v>0</v>
      </c>
      <c r="O174" s="92">
        <f t="shared" ca="1" si="182"/>
        <v>0</v>
      </c>
      <c r="P174" s="92">
        <f t="shared" ca="1" si="170"/>
        <v>0</v>
      </c>
      <c r="Q174" s="91">
        <f t="shared" ca="1" si="171"/>
        <v>0</v>
      </c>
      <c r="R174" s="92">
        <f t="shared" ca="1" si="183"/>
        <v>0</v>
      </c>
      <c r="S174" s="94">
        <f t="shared" ca="1" si="172"/>
        <v>0</v>
      </c>
      <c r="T174" s="94">
        <f>T173+T173*Input!$C$5</f>
        <v>1.9042491875328003</v>
      </c>
      <c r="U174" s="91">
        <f t="shared" ca="1" si="173"/>
        <v>0</v>
      </c>
      <c r="V174" s="91">
        <f t="shared" ca="1" si="174"/>
        <v>0</v>
      </c>
      <c r="W174" s="91">
        <f t="shared" ca="1" si="175"/>
        <v>0</v>
      </c>
      <c r="X174" s="91">
        <f t="shared" ca="1" si="176"/>
        <v>0</v>
      </c>
      <c r="Y174" s="91">
        <f t="shared" ca="1" si="184"/>
        <v>0</v>
      </c>
      <c r="Z174" s="92">
        <f t="shared" ca="1" si="185"/>
        <v>-1</v>
      </c>
      <c r="AA174" s="88">
        <f t="shared" si="164"/>
        <v>7</v>
      </c>
      <c r="AB174" s="95">
        <f t="shared" ca="1" si="165"/>
        <v>0</v>
      </c>
      <c r="AC174" s="94">
        <f t="shared" ca="1" si="177"/>
        <v>0</v>
      </c>
      <c r="AD174" s="76"/>
      <c r="AE174" s="76"/>
    </row>
    <row r="175" spans="1:31" ht="12.75" x14ac:dyDescent="0.2">
      <c r="A175" s="76"/>
      <c r="B175" s="90">
        <v>8</v>
      </c>
      <c r="C175" s="91">
        <f ca="1">C174+C174*Input!$C$9</f>
        <v>0</v>
      </c>
      <c r="D175" s="92">
        <f t="shared" ca="1" si="178"/>
        <v>0</v>
      </c>
      <c r="E175" s="92">
        <f t="shared" ca="1" si="179"/>
        <v>0</v>
      </c>
      <c r="F175" s="92">
        <f t="shared" ca="1" si="166"/>
        <v>0</v>
      </c>
      <c r="G175" s="91">
        <f t="shared" ca="1" si="167"/>
        <v>0</v>
      </c>
      <c r="H175" s="92">
        <f t="shared" ca="1" si="180"/>
        <v>0</v>
      </c>
      <c r="I175" s="93">
        <f>Input!$C$4</f>
        <v>1.03</v>
      </c>
      <c r="J175" s="94">
        <f t="shared" ca="1" si="168"/>
        <v>0</v>
      </c>
      <c r="K175" s="94">
        <f>K174+K174*Input!$C$5</f>
        <v>2.0565891225354243</v>
      </c>
      <c r="L175" s="91">
        <f t="shared" ca="1" si="169"/>
        <v>0</v>
      </c>
      <c r="M175" s="91">
        <f ca="1">M174+M174*Input!$C$9</f>
        <v>0</v>
      </c>
      <c r="N175" s="92">
        <f t="shared" ca="1" si="181"/>
        <v>0</v>
      </c>
      <c r="O175" s="92">
        <f t="shared" ca="1" si="182"/>
        <v>0</v>
      </c>
      <c r="P175" s="92">
        <f t="shared" ca="1" si="170"/>
        <v>0</v>
      </c>
      <c r="Q175" s="91">
        <f t="shared" ca="1" si="171"/>
        <v>0</v>
      </c>
      <c r="R175" s="92">
        <f t="shared" ca="1" si="183"/>
        <v>0</v>
      </c>
      <c r="S175" s="94">
        <f t="shared" ca="1" si="172"/>
        <v>0</v>
      </c>
      <c r="T175" s="94">
        <f>T174+T174*Input!$C$5</f>
        <v>2.0565891225354243</v>
      </c>
      <c r="U175" s="91">
        <f t="shared" ca="1" si="173"/>
        <v>0</v>
      </c>
      <c r="V175" s="91">
        <f t="shared" ca="1" si="174"/>
        <v>0</v>
      </c>
      <c r="W175" s="91">
        <f t="shared" ca="1" si="175"/>
        <v>0</v>
      </c>
      <c r="X175" s="91">
        <f t="shared" ca="1" si="176"/>
        <v>0</v>
      </c>
      <c r="Y175" s="91">
        <f t="shared" ca="1" si="184"/>
        <v>0</v>
      </c>
      <c r="Z175" s="92">
        <f t="shared" ca="1" si="185"/>
        <v>-1</v>
      </c>
      <c r="AA175" s="88">
        <f t="shared" si="164"/>
        <v>8</v>
      </c>
      <c r="AB175" s="95">
        <f t="shared" ca="1" si="165"/>
        <v>0</v>
      </c>
      <c r="AC175" s="94">
        <f t="shared" ca="1" si="177"/>
        <v>0</v>
      </c>
      <c r="AD175" s="76"/>
      <c r="AE175" s="76"/>
    </row>
    <row r="176" spans="1:31" ht="12.75" x14ac:dyDescent="0.2">
      <c r="A176" s="76"/>
      <c r="B176" s="90">
        <v>9</v>
      </c>
      <c r="C176" s="91">
        <f ca="1">C175+C175*Input!$C$9</f>
        <v>0</v>
      </c>
      <c r="D176" s="92">
        <f t="shared" ca="1" si="178"/>
        <v>0</v>
      </c>
      <c r="E176" s="92">
        <f t="shared" ca="1" si="179"/>
        <v>0</v>
      </c>
      <c r="F176" s="92">
        <f t="shared" ca="1" si="166"/>
        <v>0</v>
      </c>
      <c r="G176" s="91">
        <f t="shared" ca="1" si="167"/>
        <v>0</v>
      </c>
      <c r="H176" s="92">
        <f t="shared" ca="1" si="180"/>
        <v>0</v>
      </c>
      <c r="I176" s="93">
        <f>Input!$C$4</f>
        <v>1.03</v>
      </c>
      <c r="J176" s="94">
        <f t="shared" ca="1" si="168"/>
        <v>0</v>
      </c>
      <c r="K176" s="94">
        <f>K175+K175*Input!$C$5</f>
        <v>2.2211162523382582</v>
      </c>
      <c r="L176" s="91">
        <f t="shared" ca="1" si="169"/>
        <v>0</v>
      </c>
      <c r="M176" s="91">
        <f ca="1">M175+M175*Input!$C$9</f>
        <v>0</v>
      </c>
      <c r="N176" s="92">
        <f t="shared" ca="1" si="181"/>
        <v>0</v>
      </c>
      <c r="O176" s="92">
        <f t="shared" ca="1" si="182"/>
        <v>0</v>
      </c>
      <c r="P176" s="92">
        <f t="shared" ca="1" si="170"/>
        <v>0</v>
      </c>
      <c r="Q176" s="91">
        <f t="shared" ca="1" si="171"/>
        <v>0</v>
      </c>
      <c r="R176" s="92">
        <f t="shared" ca="1" si="183"/>
        <v>0</v>
      </c>
      <c r="S176" s="94">
        <f t="shared" ca="1" si="172"/>
        <v>0</v>
      </c>
      <c r="T176" s="94">
        <f>T175+T175*Input!$C$5</f>
        <v>2.2211162523382582</v>
      </c>
      <c r="U176" s="91">
        <f t="shared" ca="1" si="173"/>
        <v>0</v>
      </c>
      <c r="V176" s="91">
        <f t="shared" ca="1" si="174"/>
        <v>0</v>
      </c>
      <c r="W176" s="91">
        <f t="shared" ca="1" si="175"/>
        <v>0</v>
      </c>
      <c r="X176" s="91">
        <f t="shared" ca="1" si="176"/>
        <v>0</v>
      </c>
      <c r="Y176" s="91">
        <f t="shared" ca="1" si="184"/>
        <v>0</v>
      </c>
      <c r="Z176" s="92">
        <f t="shared" ca="1" si="185"/>
        <v>-1</v>
      </c>
      <c r="AA176" s="88">
        <f t="shared" si="164"/>
        <v>9</v>
      </c>
      <c r="AB176" s="95">
        <f t="shared" ca="1" si="165"/>
        <v>0</v>
      </c>
      <c r="AC176" s="94">
        <f t="shared" ca="1" si="177"/>
        <v>0</v>
      </c>
      <c r="AD176" s="76"/>
      <c r="AE176" s="76"/>
    </row>
    <row r="177" spans="1:31" ht="12.75" x14ac:dyDescent="0.2">
      <c r="A177" s="76"/>
      <c r="B177" s="90">
        <v>10</v>
      </c>
      <c r="C177" s="91">
        <f ca="1">C176+C176*Input!$C$9</f>
        <v>0</v>
      </c>
      <c r="D177" s="92">
        <f t="shared" ca="1" si="178"/>
        <v>0</v>
      </c>
      <c r="E177" s="92">
        <f t="shared" ca="1" si="179"/>
        <v>0</v>
      </c>
      <c r="F177" s="92">
        <f t="shared" ca="1" si="166"/>
        <v>0</v>
      </c>
      <c r="G177" s="91">
        <f t="shared" ca="1" si="167"/>
        <v>0</v>
      </c>
      <c r="H177" s="92">
        <f t="shared" ca="1" si="180"/>
        <v>0</v>
      </c>
      <c r="I177" s="93">
        <f>Input!$C$4</f>
        <v>1.03</v>
      </c>
      <c r="J177" s="94">
        <f t="shared" ca="1" si="168"/>
        <v>0</v>
      </c>
      <c r="K177" s="94">
        <f>K176+K176*Input!$C$5</f>
        <v>2.3988055525253187</v>
      </c>
      <c r="L177" s="91">
        <f t="shared" ca="1" si="169"/>
        <v>0</v>
      </c>
      <c r="M177" s="91">
        <f ca="1">M176+M176*Input!$C$9</f>
        <v>0</v>
      </c>
      <c r="N177" s="92">
        <f t="shared" ca="1" si="181"/>
        <v>0</v>
      </c>
      <c r="O177" s="92">
        <f t="shared" ca="1" si="182"/>
        <v>0</v>
      </c>
      <c r="P177" s="92">
        <f t="shared" ca="1" si="170"/>
        <v>0</v>
      </c>
      <c r="Q177" s="91">
        <f t="shared" ca="1" si="171"/>
        <v>0</v>
      </c>
      <c r="R177" s="92">
        <f t="shared" ca="1" si="183"/>
        <v>0</v>
      </c>
      <c r="S177" s="94">
        <f t="shared" ca="1" si="172"/>
        <v>0</v>
      </c>
      <c r="T177" s="94">
        <f>T176+T176*Input!$C$5</f>
        <v>2.3988055525253187</v>
      </c>
      <c r="U177" s="91">
        <f t="shared" ca="1" si="173"/>
        <v>0</v>
      </c>
      <c r="V177" s="91">
        <f t="shared" ca="1" si="174"/>
        <v>0</v>
      </c>
      <c r="W177" s="91">
        <f t="shared" ca="1" si="175"/>
        <v>0</v>
      </c>
      <c r="X177" s="91">
        <f t="shared" ca="1" si="176"/>
        <v>0</v>
      </c>
      <c r="Y177" s="91">
        <f t="shared" ca="1" si="184"/>
        <v>0</v>
      </c>
      <c r="Z177" s="92">
        <f t="shared" ca="1" si="185"/>
        <v>-1</v>
      </c>
      <c r="AA177" s="88">
        <f t="shared" si="164"/>
        <v>10</v>
      </c>
      <c r="AB177" s="95">
        <f t="shared" ca="1" si="165"/>
        <v>0</v>
      </c>
      <c r="AC177" s="94">
        <f t="shared" ca="1" si="177"/>
        <v>0</v>
      </c>
      <c r="AD177" s="76"/>
      <c r="AE177" s="76"/>
    </row>
    <row r="178" spans="1:31" ht="12.75" x14ac:dyDescent="0.2">
      <c r="A178" s="76"/>
      <c r="B178" s="90">
        <v>11</v>
      </c>
      <c r="C178" s="91">
        <f ca="1">C177+C177*Input!$C$9</f>
        <v>0</v>
      </c>
      <c r="D178" s="92">
        <f t="shared" ca="1" si="178"/>
        <v>0</v>
      </c>
      <c r="E178" s="92">
        <f t="shared" ca="1" si="179"/>
        <v>0</v>
      </c>
      <c r="F178" s="92">
        <f t="shared" ca="1" si="166"/>
        <v>0</v>
      </c>
      <c r="G178" s="91">
        <f t="shared" ca="1" si="167"/>
        <v>0</v>
      </c>
      <c r="H178" s="92">
        <f t="shared" ca="1" si="180"/>
        <v>0</v>
      </c>
      <c r="I178" s="93">
        <f>Input!$C$4</f>
        <v>1.03</v>
      </c>
      <c r="J178" s="94">
        <f t="shared" ca="1" si="168"/>
        <v>0</v>
      </c>
      <c r="K178" s="94">
        <f>K177+K177*Input!$C$5</f>
        <v>2.5907099967273441</v>
      </c>
      <c r="L178" s="91">
        <f t="shared" ca="1" si="169"/>
        <v>0</v>
      </c>
      <c r="M178" s="91">
        <f ca="1">M177+M177*Input!$C$9</f>
        <v>0</v>
      </c>
      <c r="N178" s="92">
        <f t="shared" ca="1" si="181"/>
        <v>0</v>
      </c>
      <c r="O178" s="92">
        <f t="shared" ca="1" si="182"/>
        <v>0</v>
      </c>
      <c r="P178" s="92">
        <f t="shared" ca="1" si="170"/>
        <v>0</v>
      </c>
      <c r="Q178" s="91">
        <f t="shared" ca="1" si="171"/>
        <v>0</v>
      </c>
      <c r="R178" s="92">
        <f t="shared" ca="1" si="183"/>
        <v>0</v>
      </c>
      <c r="S178" s="94">
        <f t="shared" ca="1" si="172"/>
        <v>0</v>
      </c>
      <c r="T178" s="94">
        <f>T177+T177*Input!$C$5</f>
        <v>2.5907099967273441</v>
      </c>
      <c r="U178" s="91">
        <f t="shared" ca="1" si="173"/>
        <v>0</v>
      </c>
      <c r="V178" s="91">
        <f t="shared" ca="1" si="174"/>
        <v>0</v>
      </c>
      <c r="W178" s="91">
        <f t="shared" ca="1" si="175"/>
        <v>0</v>
      </c>
      <c r="X178" s="91">
        <f t="shared" ca="1" si="176"/>
        <v>0</v>
      </c>
      <c r="Y178" s="91">
        <f t="shared" ca="1" si="184"/>
        <v>0</v>
      </c>
      <c r="Z178" s="92">
        <f t="shared" ca="1" si="185"/>
        <v>-1</v>
      </c>
      <c r="AA178" s="88">
        <f t="shared" si="164"/>
        <v>11</v>
      </c>
      <c r="AB178" s="95">
        <f t="shared" ca="1" si="165"/>
        <v>0</v>
      </c>
      <c r="AC178" s="94">
        <f t="shared" ca="1" si="177"/>
        <v>0</v>
      </c>
      <c r="AD178" s="76"/>
      <c r="AE178" s="76"/>
    </row>
    <row r="179" spans="1:31" ht="12.75" x14ac:dyDescent="0.2">
      <c r="A179" s="76"/>
      <c r="B179" s="90">
        <v>12</v>
      </c>
      <c r="C179" s="91">
        <f ca="1">C178+C178*Input!$C$9</f>
        <v>0</v>
      </c>
      <c r="D179" s="92">
        <f t="shared" ca="1" si="178"/>
        <v>0</v>
      </c>
      <c r="E179" s="92">
        <f t="shared" ca="1" si="179"/>
        <v>0</v>
      </c>
      <c r="F179" s="92">
        <f t="shared" ca="1" si="166"/>
        <v>0</v>
      </c>
      <c r="G179" s="91">
        <f t="shared" ca="1" si="167"/>
        <v>0</v>
      </c>
      <c r="H179" s="92">
        <f t="shared" ca="1" si="180"/>
        <v>0</v>
      </c>
      <c r="I179" s="93">
        <f>Input!$C$4</f>
        <v>1.03</v>
      </c>
      <c r="J179" s="94">
        <f t="shared" ca="1" si="168"/>
        <v>0</v>
      </c>
      <c r="K179" s="94">
        <f>K178+K178*Input!$C$5</f>
        <v>2.7979667964655315</v>
      </c>
      <c r="L179" s="91">
        <f t="shared" ca="1" si="169"/>
        <v>0</v>
      </c>
      <c r="M179" s="91">
        <f ca="1">M178+M178*Input!$C$9</f>
        <v>0</v>
      </c>
      <c r="N179" s="92">
        <f t="shared" ca="1" si="181"/>
        <v>0</v>
      </c>
      <c r="O179" s="92">
        <f t="shared" ca="1" si="182"/>
        <v>0</v>
      </c>
      <c r="P179" s="92">
        <f t="shared" ca="1" si="170"/>
        <v>0</v>
      </c>
      <c r="Q179" s="91">
        <f t="shared" ca="1" si="171"/>
        <v>0</v>
      </c>
      <c r="R179" s="92">
        <f t="shared" ca="1" si="183"/>
        <v>0</v>
      </c>
      <c r="S179" s="94">
        <f t="shared" ca="1" si="172"/>
        <v>0</v>
      </c>
      <c r="T179" s="94">
        <f>T178+T178*Input!$C$5</f>
        <v>2.7979667964655315</v>
      </c>
      <c r="U179" s="91">
        <f t="shared" ca="1" si="173"/>
        <v>0</v>
      </c>
      <c r="V179" s="91">
        <f t="shared" ca="1" si="174"/>
        <v>0</v>
      </c>
      <c r="W179" s="91">
        <f t="shared" ca="1" si="175"/>
        <v>0</v>
      </c>
      <c r="X179" s="91">
        <f t="shared" ca="1" si="176"/>
        <v>0</v>
      </c>
      <c r="Y179" s="91">
        <f t="shared" ca="1" si="184"/>
        <v>0</v>
      </c>
      <c r="Z179" s="92">
        <f t="shared" ca="1" si="185"/>
        <v>-1</v>
      </c>
      <c r="AA179" s="88">
        <f t="shared" si="164"/>
        <v>12</v>
      </c>
      <c r="AB179" s="95">
        <f t="shared" ca="1" si="165"/>
        <v>0</v>
      </c>
      <c r="AC179" s="94">
        <f t="shared" ca="1" si="177"/>
        <v>0</v>
      </c>
      <c r="AD179" s="76"/>
      <c r="AE179" s="76"/>
    </row>
    <row r="180" spans="1:31" ht="12.75" x14ac:dyDescent="0.2">
      <c r="A180" s="76"/>
      <c r="B180" s="90">
        <v>13</v>
      </c>
      <c r="C180" s="91">
        <f ca="1">C179+C179*Input!$C$9</f>
        <v>0</v>
      </c>
      <c r="D180" s="92">
        <f t="shared" ca="1" si="178"/>
        <v>0</v>
      </c>
      <c r="E180" s="92">
        <f t="shared" ca="1" si="179"/>
        <v>0</v>
      </c>
      <c r="F180" s="92">
        <f t="shared" ca="1" si="166"/>
        <v>0</v>
      </c>
      <c r="G180" s="91">
        <f t="shared" ca="1" si="167"/>
        <v>0</v>
      </c>
      <c r="H180" s="92">
        <f t="shared" ca="1" si="180"/>
        <v>0</v>
      </c>
      <c r="I180" s="93">
        <f>Input!$C$4</f>
        <v>1.03</v>
      </c>
      <c r="J180" s="94">
        <f t="shared" ca="1" si="168"/>
        <v>0</v>
      </c>
      <c r="K180" s="94">
        <f>K179+K179*Input!$C$5</f>
        <v>3.0218041401827742</v>
      </c>
      <c r="L180" s="91">
        <f t="shared" ca="1" si="169"/>
        <v>0</v>
      </c>
      <c r="M180" s="91">
        <f ca="1">M179+M179*Input!$C$9</f>
        <v>0</v>
      </c>
      <c r="N180" s="92">
        <f t="shared" ca="1" si="181"/>
        <v>0</v>
      </c>
      <c r="O180" s="92">
        <f t="shared" ca="1" si="182"/>
        <v>0</v>
      </c>
      <c r="P180" s="92">
        <f t="shared" ca="1" si="170"/>
        <v>0</v>
      </c>
      <c r="Q180" s="91">
        <f t="shared" ca="1" si="171"/>
        <v>0</v>
      </c>
      <c r="R180" s="92">
        <f t="shared" ca="1" si="183"/>
        <v>0</v>
      </c>
      <c r="S180" s="94">
        <f t="shared" ca="1" si="172"/>
        <v>0</v>
      </c>
      <c r="T180" s="94">
        <f>T179+T179*Input!$C$5</f>
        <v>3.0218041401827742</v>
      </c>
      <c r="U180" s="91">
        <f t="shared" ca="1" si="173"/>
        <v>0</v>
      </c>
      <c r="V180" s="91">
        <f t="shared" ca="1" si="174"/>
        <v>0</v>
      </c>
      <c r="W180" s="91">
        <f t="shared" ca="1" si="175"/>
        <v>0</v>
      </c>
      <c r="X180" s="91">
        <f t="shared" ca="1" si="176"/>
        <v>0</v>
      </c>
      <c r="Y180" s="91">
        <f t="shared" ca="1" si="184"/>
        <v>0</v>
      </c>
      <c r="Z180" s="92">
        <f t="shared" ca="1" si="185"/>
        <v>-1</v>
      </c>
      <c r="AA180" s="88">
        <f t="shared" si="164"/>
        <v>13</v>
      </c>
      <c r="AB180" s="95">
        <f t="shared" ca="1" si="165"/>
        <v>0</v>
      </c>
      <c r="AC180" s="94">
        <f t="shared" ca="1" si="177"/>
        <v>0</v>
      </c>
      <c r="AD180" s="76"/>
      <c r="AE180" s="76"/>
    </row>
    <row r="181" spans="1:31" ht="12.75" x14ac:dyDescent="0.2">
      <c r="A181" s="76"/>
      <c r="B181" s="90">
        <v>14</v>
      </c>
      <c r="C181" s="91">
        <f ca="1">C180+C180*Input!$C$9</f>
        <v>0</v>
      </c>
      <c r="D181" s="92">
        <f t="shared" ca="1" si="178"/>
        <v>0</v>
      </c>
      <c r="E181" s="92">
        <f t="shared" ca="1" si="179"/>
        <v>0</v>
      </c>
      <c r="F181" s="92">
        <f t="shared" ca="1" si="166"/>
        <v>0</v>
      </c>
      <c r="G181" s="91">
        <f t="shared" ca="1" si="167"/>
        <v>0</v>
      </c>
      <c r="H181" s="92">
        <f t="shared" ca="1" si="180"/>
        <v>0</v>
      </c>
      <c r="I181" s="93">
        <f>Input!$C$4</f>
        <v>1.03</v>
      </c>
      <c r="J181" s="94">
        <f t="shared" ca="1" si="168"/>
        <v>0</v>
      </c>
      <c r="K181" s="94">
        <f>K180+K180*Input!$C$5</f>
        <v>3.2635484713973963</v>
      </c>
      <c r="L181" s="91">
        <f t="shared" ca="1" si="169"/>
        <v>0</v>
      </c>
      <c r="M181" s="91">
        <f ca="1">M180+M180*Input!$C$9</f>
        <v>0</v>
      </c>
      <c r="N181" s="92">
        <f t="shared" ca="1" si="181"/>
        <v>0</v>
      </c>
      <c r="O181" s="92">
        <f t="shared" ca="1" si="182"/>
        <v>0</v>
      </c>
      <c r="P181" s="92">
        <f t="shared" ca="1" si="170"/>
        <v>0</v>
      </c>
      <c r="Q181" s="91">
        <f t="shared" ca="1" si="171"/>
        <v>0</v>
      </c>
      <c r="R181" s="92">
        <f t="shared" ca="1" si="183"/>
        <v>0</v>
      </c>
      <c r="S181" s="94">
        <f t="shared" ca="1" si="172"/>
        <v>0</v>
      </c>
      <c r="T181" s="94">
        <f>T180+T180*Input!$C$5</f>
        <v>3.2635484713973963</v>
      </c>
      <c r="U181" s="91">
        <f t="shared" ca="1" si="173"/>
        <v>0</v>
      </c>
      <c r="V181" s="91">
        <f t="shared" ca="1" si="174"/>
        <v>0</v>
      </c>
      <c r="W181" s="91">
        <f t="shared" ca="1" si="175"/>
        <v>0</v>
      </c>
      <c r="X181" s="91">
        <f t="shared" ca="1" si="176"/>
        <v>0</v>
      </c>
      <c r="Y181" s="91">
        <f t="shared" ca="1" si="184"/>
        <v>0</v>
      </c>
      <c r="Z181" s="92">
        <f t="shared" ca="1" si="185"/>
        <v>-1</v>
      </c>
      <c r="AA181" s="88">
        <f t="shared" si="164"/>
        <v>14</v>
      </c>
      <c r="AB181" s="95">
        <f t="shared" ca="1" si="165"/>
        <v>0</v>
      </c>
      <c r="AC181" s="94">
        <f t="shared" ca="1" si="177"/>
        <v>0</v>
      </c>
      <c r="AD181" s="76"/>
      <c r="AE181" s="76"/>
    </row>
    <row r="182" spans="1:31" ht="12.75" x14ac:dyDescent="0.2">
      <c r="A182" s="76"/>
      <c r="B182" s="90">
        <v>15</v>
      </c>
      <c r="C182" s="91">
        <f ca="1">C181+C181*Input!$C$9</f>
        <v>0</v>
      </c>
      <c r="D182" s="92">
        <f t="shared" ca="1" si="178"/>
        <v>0</v>
      </c>
      <c r="E182" s="92">
        <f t="shared" ca="1" si="179"/>
        <v>0</v>
      </c>
      <c r="F182" s="92">
        <f t="shared" ca="1" si="166"/>
        <v>0</v>
      </c>
      <c r="G182" s="91">
        <f t="shared" ca="1" si="167"/>
        <v>0</v>
      </c>
      <c r="H182" s="92">
        <f t="shared" ca="1" si="180"/>
        <v>0</v>
      </c>
      <c r="I182" s="93">
        <f>Input!$C$4</f>
        <v>1.03</v>
      </c>
      <c r="J182" s="94">
        <f t="shared" ca="1" si="168"/>
        <v>0</v>
      </c>
      <c r="K182" s="94">
        <f>K181+K181*Input!$C$5</f>
        <v>3.5246323491091882</v>
      </c>
      <c r="L182" s="91">
        <f t="shared" ca="1" si="169"/>
        <v>0</v>
      </c>
      <c r="M182" s="91">
        <f ca="1">M181+M181*Input!$C$9</f>
        <v>0</v>
      </c>
      <c r="N182" s="92">
        <f t="shared" ca="1" si="181"/>
        <v>0</v>
      </c>
      <c r="O182" s="92">
        <f t="shared" ca="1" si="182"/>
        <v>0</v>
      </c>
      <c r="P182" s="92">
        <f t="shared" ca="1" si="170"/>
        <v>0</v>
      </c>
      <c r="Q182" s="91">
        <f t="shared" ca="1" si="171"/>
        <v>0</v>
      </c>
      <c r="R182" s="92">
        <f t="shared" ca="1" si="183"/>
        <v>0</v>
      </c>
      <c r="S182" s="94">
        <f t="shared" ca="1" si="172"/>
        <v>0</v>
      </c>
      <c r="T182" s="94">
        <f>T181+T181*Input!$C$5</f>
        <v>3.5246323491091882</v>
      </c>
      <c r="U182" s="91">
        <f t="shared" ca="1" si="173"/>
        <v>0</v>
      </c>
      <c r="V182" s="91">
        <f t="shared" ca="1" si="174"/>
        <v>0</v>
      </c>
      <c r="W182" s="91">
        <f t="shared" ca="1" si="175"/>
        <v>0</v>
      </c>
      <c r="X182" s="91">
        <f t="shared" ca="1" si="176"/>
        <v>0</v>
      </c>
      <c r="Y182" s="91">
        <f t="shared" ca="1" si="184"/>
        <v>0</v>
      </c>
      <c r="Z182" s="92">
        <f t="shared" ca="1" si="185"/>
        <v>-1</v>
      </c>
      <c r="AA182" s="88">
        <f t="shared" si="164"/>
        <v>15</v>
      </c>
      <c r="AB182" s="95">
        <f t="shared" ca="1" si="165"/>
        <v>0</v>
      </c>
      <c r="AC182" s="94">
        <f t="shared" ca="1" si="177"/>
        <v>0</v>
      </c>
      <c r="AD182" s="76"/>
      <c r="AE182" s="76"/>
    </row>
    <row r="183" spans="1:31" ht="12.75" x14ac:dyDescent="0.2">
      <c r="A183" s="76"/>
      <c r="B183" s="90">
        <v>16</v>
      </c>
      <c r="C183" s="91">
        <f ca="1">C182+C182*Input!$C$9</f>
        <v>0</v>
      </c>
      <c r="D183" s="92">
        <f t="shared" ca="1" si="178"/>
        <v>0</v>
      </c>
      <c r="E183" s="92">
        <f t="shared" ca="1" si="179"/>
        <v>0</v>
      </c>
      <c r="F183" s="92">
        <f t="shared" ca="1" si="166"/>
        <v>0</v>
      </c>
      <c r="G183" s="91">
        <f t="shared" ca="1" si="167"/>
        <v>0</v>
      </c>
      <c r="H183" s="92">
        <f t="shared" ca="1" si="180"/>
        <v>0</v>
      </c>
      <c r="I183" s="93">
        <f>Input!$C$4</f>
        <v>1.03</v>
      </c>
      <c r="J183" s="94">
        <f t="shared" ca="1" si="168"/>
        <v>0</v>
      </c>
      <c r="K183" s="94">
        <f>K182+K182*Input!$C$5</f>
        <v>3.8066029370379235</v>
      </c>
      <c r="L183" s="91">
        <f t="shared" ca="1" si="169"/>
        <v>0</v>
      </c>
      <c r="M183" s="91">
        <f ca="1">M182+M182*Input!$C$9</f>
        <v>0</v>
      </c>
      <c r="N183" s="92">
        <f t="shared" ca="1" si="181"/>
        <v>0</v>
      </c>
      <c r="O183" s="92">
        <f t="shared" ca="1" si="182"/>
        <v>0</v>
      </c>
      <c r="P183" s="92">
        <f t="shared" ca="1" si="170"/>
        <v>0</v>
      </c>
      <c r="Q183" s="91">
        <f t="shared" ca="1" si="171"/>
        <v>0</v>
      </c>
      <c r="R183" s="92">
        <f t="shared" ca="1" si="183"/>
        <v>0</v>
      </c>
      <c r="S183" s="94">
        <f t="shared" ca="1" si="172"/>
        <v>0</v>
      </c>
      <c r="T183" s="94">
        <f>T182+T182*Input!$C$5</f>
        <v>3.8066029370379235</v>
      </c>
      <c r="U183" s="91">
        <f t="shared" ca="1" si="173"/>
        <v>0</v>
      </c>
      <c r="V183" s="91">
        <f t="shared" ca="1" si="174"/>
        <v>0</v>
      </c>
      <c r="W183" s="91">
        <f t="shared" ca="1" si="175"/>
        <v>0</v>
      </c>
      <c r="X183" s="91">
        <f t="shared" ca="1" si="176"/>
        <v>0</v>
      </c>
      <c r="Y183" s="91">
        <f t="shared" ca="1" si="184"/>
        <v>0</v>
      </c>
      <c r="Z183" s="92">
        <f t="shared" ca="1" si="185"/>
        <v>-1</v>
      </c>
      <c r="AA183" s="88">
        <f t="shared" si="164"/>
        <v>16</v>
      </c>
      <c r="AB183" s="95">
        <f t="shared" ca="1" si="165"/>
        <v>0</v>
      </c>
      <c r="AC183" s="94">
        <f t="shared" ca="1" si="177"/>
        <v>0</v>
      </c>
      <c r="AD183" s="76"/>
      <c r="AE183" s="76"/>
    </row>
    <row r="184" spans="1:31" ht="12.75" x14ac:dyDescent="0.2">
      <c r="A184" s="76"/>
      <c r="B184" s="90">
        <v>17</v>
      </c>
      <c r="C184" s="91">
        <f ca="1">C183+C183*Input!$C$9</f>
        <v>0</v>
      </c>
      <c r="D184" s="92">
        <f t="shared" ca="1" si="178"/>
        <v>0</v>
      </c>
      <c r="E184" s="92">
        <f t="shared" ca="1" si="179"/>
        <v>0</v>
      </c>
      <c r="F184" s="92">
        <f t="shared" ca="1" si="166"/>
        <v>0</v>
      </c>
      <c r="G184" s="91">
        <f t="shared" ca="1" si="167"/>
        <v>0</v>
      </c>
      <c r="H184" s="92">
        <f t="shared" ca="1" si="180"/>
        <v>0</v>
      </c>
      <c r="I184" s="93">
        <f>Input!$C$4</f>
        <v>1.03</v>
      </c>
      <c r="J184" s="94">
        <f t="shared" ca="1" si="168"/>
        <v>0</v>
      </c>
      <c r="K184" s="94">
        <f>K183+K183*Input!$C$5</f>
        <v>4.1111311720009578</v>
      </c>
      <c r="L184" s="91">
        <f t="shared" ca="1" si="169"/>
        <v>0</v>
      </c>
      <c r="M184" s="91">
        <f ca="1">M183+M183*Input!$C$9</f>
        <v>0</v>
      </c>
      <c r="N184" s="92">
        <f t="shared" ca="1" si="181"/>
        <v>0</v>
      </c>
      <c r="O184" s="92">
        <f t="shared" ca="1" si="182"/>
        <v>0</v>
      </c>
      <c r="P184" s="92">
        <f t="shared" ca="1" si="170"/>
        <v>0</v>
      </c>
      <c r="Q184" s="91">
        <f t="shared" ca="1" si="171"/>
        <v>0</v>
      </c>
      <c r="R184" s="92">
        <f t="shared" ca="1" si="183"/>
        <v>0</v>
      </c>
      <c r="S184" s="94">
        <f t="shared" ca="1" si="172"/>
        <v>0</v>
      </c>
      <c r="T184" s="94">
        <f>T183+T183*Input!$C$5</f>
        <v>4.1111311720009578</v>
      </c>
      <c r="U184" s="91">
        <f t="shared" ca="1" si="173"/>
        <v>0</v>
      </c>
      <c r="V184" s="91">
        <f t="shared" ca="1" si="174"/>
        <v>0</v>
      </c>
      <c r="W184" s="91">
        <f t="shared" ca="1" si="175"/>
        <v>0</v>
      </c>
      <c r="X184" s="91">
        <f t="shared" ca="1" si="176"/>
        <v>0</v>
      </c>
      <c r="Y184" s="91">
        <f t="shared" ca="1" si="184"/>
        <v>0</v>
      </c>
      <c r="Z184" s="92">
        <f t="shared" ca="1" si="185"/>
        <v>-1</v>
      </c>
      <c r="AA184" s="88">
        <f t="shared" si="164"/>
        <v>17</v>
      </c>
      <c r="AB184" s="95">
        <f t="shared" ca="1" si="165"/>
        <v>0</v>
      </c>
      <c r="AC184" s="94">
        <f t="shared" ca="1" si="177"/>
        <v>0</v>
      </c>
      <c r="AD184" s="76"/>
      <c r="AE184" s="76"/>
    </row>
    <row r="185" spans="1:31" ht="12.75" x14ac:dyDescent="0.2">
      <c r="A185" s="76"/>
      <c r="B185" s="90">
        <v>18</v>
      </c>
      <c r="C185" s="91">
        <f ca="1">C184+C184*Input!$C$9</f>
        <v>0</v>
      </c>
      <c r="D185" s="92">
        <f t="shared" ca="1" si="178"/>
        <v>0</v>
      </c>
      <c r="E185" s="92">
        <f t="shared" ca="1" si="179"/>
        <v>0</v>
      </c>
      <c r="F185" s="92">
        <f t="shared" ca="1" si="166"/>
        <v>0</v>
      </c>
      <c r="G185" s="91">
        <f t="shared" ca="1" si="167"/>
        <v>0</v>
      </c>
      <c r="H185" s="92">
        <f t="shared" ca="1" si="180"/>
        <v>0</v>
      </c>
      <c r="I185" s="93">
        <f>Input!$C$4</f>
        <v>1.03</v>
      </c>
      <c r="J185" s="94">
        <f t="shared" ca="1" si="168"/>
        <v>0</v>
      </c>
      <c r="K185" s="94">
        <f>K184+K184*Input!$C$5</f>
        <v>4.4400216657610345</v>
      </c>
      <c r="L185" s="91">
        <f t="shared" ca="1" si="169"/>
        <v>0</v>
      </c>
      <c r="M185" s="91">
        <f ca="1">M184+M184*Input!$C$9</f>
        <v>0</v>
      </c>
      <c r="N185" s="92">
        <f t="shared" ca="1" si="181"/>
        <v>0</v>
      </c>
      <c r="O185" s="92">
        <f t="shared" ca="1" si="182"/>
        <v>0</v>
      </c>
      <c r="P185" s="92">
        <f t="shared" ca="1" si="170"/>
        <v>0</v>
      </c>
      <c r="Q185" s="91">
        <f t="shared" ca="1" si="171"/>
        <v>0</v>
      </c>
      <c r="R185" s="92">
        <f t="shared" ca="1" si="183"/>
        <v>0</v>
      </c>
      <c r="S185" s="94">
        <f t="shared" ca="1" si="172"/>
        <v>0</v>
      </c>
      <c r="T185" s="94">
        <f>T184+T184*Input!$C$5</f>
        <v>4.4400216657610345</v>
      </c>
      <c r="U185" s="91">
        <f t="shared" ca="1" si="173"/>
        <v>0</v>
      </c>
      <c r="V185" s="91">
        <f t="shared" ca="1" si="174"/>
        <v>0</v>
      </c>
      <c r="W185" s="91">
        <f t="shared" ca="1" si="175"/>
        <v>0</v>
      </c>
      <c r="X185" s="91">
        <f t="shared" ca="1" si="176"/>
        <v>0</v>
      </c>
      <c r="Y185" s="91">
        <f t="shared" ca="1" si="184"/>
        <v>0</v>
      </c>
      <c r="Z185" s="92">
        <f t="shared" ca="1" si="185"/>
        <v>-1</v>
      </c>
      <c r="AA185" s="88">
        <f t="shared" si="164"/>
        <v>18</v>
      </c>
      <c r="AB185" s="95">
        <f t="shared" ca="1" si="165"/>
        <v>0</v>
      </c>
      <c r="AC185" s="94">
        <f t="shared" ca="1" si="177"/>
        <v>0</v>
      </c>
      <c r="AD185" s="76"/>
      <c r="AE185" s="76"/>
    </row>
    <row r="186" spans="1:31" ht="12.75" x14ac:dyDescent="0.2">
      <c r="A186" s="76"/>
      <c r="B186" s="90">
        <v>19</v>
      </c>
      <c r="C186" s="91">
        <f ca="1">C185+C185*Input!$C$9</f>
        <v>0</v>
      </c>
      <c r="D186" s="92">
        <f t="shared" ca="1" si="178"/>
        <v>0</v>
      </c>
      <c r="E186" s="92">
        <f t="shared" ca="1" si="179"/>
        <v>0</v>
      </c>
      <c r="F186" s="92">
        <f t="shared" ca="1" si="166"/>
        <v>0</v>
      </c>
      <c r="G186" s="91">
        <f t="shared" ca="1" si="167"/>
        <v>0</v>
      </c>
      <c r="H186" s="92">
        <f t="shared" ca="1" si="180"/>
        <v>0</v>
      </c>
      <c r="I186" s="93">
        <f>Input!$C$4</f>
        <v>1.03</v>
      </c>
      <c r="J186" s="94">
        <f t="shared" ca="1" si="168"/>
        <v>0</v>
      </c>
      <c r="K186" s="94">
        <f>K185+K185*Input!$C$5</f>
        <v>4.7952233990219177</v>
      </c>
      <c r="L186" s="91">
        <f t="shared" ca="1" si="169"/>
        <v>0</v>
      </c>
      <c r="M186" s="91">
        <f ca="1">M185+M185*Input!$C$9</f>
        <v>0</v>
      </c>
      <c r="N186" s="92">
        <f t="shared" ca="1" si="181"/>
        <v>0</v>
      </c>
      <c r="O186" s="92">
        <f t="shared" ca="1" si="182"/>
        <v>0</v>
      </c>
      <c r="P186" s="92">
        <f t="shared" ca="1" si="170"/>
        <v>0</v>
      </c>
      <c r="Q186" s="91">
        <f t="shared" ca="1" si="171"/>
        <v>0</v>
      </c>
      <c r="R186" s="92">
        <f t="shared" ca="1" si="183"/>
        <v>0</v>
      </c>
      <c r="S186" s="94">
        <f t="shared" ca="1" si="172"/>
        <v>0</v>
      </c>
      <c r="T186" s="94">
        <f>T185+T185*Input!$C$5</f>
        <v>4.7952233990219177</v>
      </c>
      <c r="U186" s="91">
        <f t="shared" ca="1" si="173"/>
        <v>0</v>
      </c>
      <c r="V186" s="91">
        <f t="shared" ca="1" si="174"/>
        <v>0</v>
      </c>
      <c r="W186" s="91">
        <f t="shared" ca="1" si="175"/>
        <v>0</v>
      </c>
      <c r="X186" s="91">
        <f t="shared" ca="1" si="176"/>
        <v>0</v>
      </c>
      <c r="Y186" s="91">
        <f t="shared" ca="1" si="184"/>
        <v>0</v>
      </c>
      <c r="Z186" s="92">
        <f t="shared" ca="1" si="185"/>
        <v>-1</v>
      </c>
      <c r="AA186" s="88">
        <f t="shared" si="164"/>
        <v>19</v>
      </c>
      <c r="AB186" s="95">
        <f t="shared" ca="1" si="165"/>
        <v>0</v>
      </c>
      <c r="AC186" s="94">
        <f t="shared" ca="1" si="177"/>
        <v>0</v>
      </c>
      <c r="AD186" s="76"/>
      <c r="AE186" s="76"/>
    </row>
    <row r="187" spans="1:31" ht="12.75" x14ac:dyDescent="0.2">
      <c r="A187" s="76"/>
      <c r="B187" s="90">
        <v>20</v>
      </c>
      <c r="C187" s="91">
        <f ca="1">C186+C186*Input!$C$9</f>
        <v>0</v>
      </c>
      <c r="D187" s="92">
        <f t="shared" ca="1" si="178"/>
        <v>0</v>
      </c>
      <c r="E187" s="92">
        <f t="shared" ca="1" si="179"/>
        <v>0</v>
      </c>
      <c r="F187" s="92">
        <f t="shared" ca="1" si="166"/>
        <v>0</v>
      </c>
      <c r="G187" s="91">
        <f t="shared" ca="1" si="167"/>
        <v>0</v>
      </c>
      <c r="H187" s="92">
        <f t="shared" ca="1" si="180"/>
        <v>0</v>
      </c>
      <c r="I187" s="93">
        <f>Input!$C$4</f>
        <v>1.03</v>
      </c>
      <c r="J187" s="94">
        <f t="shared" ca="1" si="168"/>
        <v>0</v>
      </c>
      <c r="K187" s="94">
        <f>K186+K186*Input!$C$5</f>
        <v>5.1788412709436713</v>
      </c>
      <c r="L187" s="91">
        <f t="shared" ca="1" si="169"/>
        <v>0</v>
      </c>
      <c r="M187" s="91">
        <f ca="1">M186+M186*Input!$C$9</f>
        <v>0</v>
      </c>
      <c r="N187" s="92">
        <f t="shared" ca="1" si="181"/>
        <v>0</v>
      </c>
      <c r="O187" s="92">
        <f t="shared" ca="1" si="182"/>
        <v>0</v>
      </c>
      <c r="P187" s="92">
        <f t="shared" ca="1" si="170"/>
        <v>0</v>
      </c>
      <c r="Q187" s="91">
        <f t="shared" ca="1" si="171"/>
        <v>0</v>
      </c>
      <c r="R187" s="92">
        <f t="shared" ca="1" si="183"/>
        <v>0</v>
      </c>
      <c r="S187" s="94">
        <f t="shared" ca="1" si="172"/>
        <v>0</v>
      </c>
      <c r="T187" s="94">
        <f>T186+T186*Input!$C$5</f>
        <v>5.1788412709436713</v>
      </c>
      <c r="U187" s="91">
        <f t="shared" ca="1" si="173"/>
        <v>0</v>
      </c>
      <c r="V187" s="91">
        <f t="shared" ca="1" si="174"/>
        <v>0</v>
      </c>
      <c r="W187" s="91">
        <f t="shared" ca="1" si="175"/>
        <v>0</v>
      </c>
      <c r="X187" s="91">
        <f t="shared" ca="1" si="176"/>
        <v>0</v>
      </c>
      <c r="Y187" s="91">
        <f t="shared" ca="1" si="184"/>
        <v>0</v>
      </c>
      <c r="Z187" s="92">
        <f t="shared" ca="1" si="185"/>
        <v>-1</v>
      </c>
      <c r="AA187" s="88">
        <f t="shared" si="164"/>
        <v>20</v>
      </c>
      <c r="AB187" s="95">
        <f t="shared" ca="1" si="165"/>
        <v>0</v>
      </c>
      <c r="AC187" s="94">
        <f t="shared" ca="1" si="177"/>
        <v>0</v>
      </c>
      <c r="AD187" s="76"/>
      <c r="AE187" s="76"/>
    </row>
    <row r="188" spans="1:31" ht="12.75" x14ac:dyDescent="0.2">
      <c r="A188" s="76"/>
      <c r="B188" s="90">
        <v>21</v>
      </c>
      <c r="C188" s="91">
        <f ca="1">C187+C187*Input!$C$9</f>
        <v>0</v>
      </c>
      <c r="D188" s="92">
        <f t="shared" ca="1" si="178"/>
        <v>0</v>
      </c>
      <c r="E188" s="92">
        <f t="shared" ca="1" si="179"/>
        <v>0</v>
      </c>
      <c r="F188" s="92">
        <f t="shared" ca="1" si="166"/>
        <v>0</v>
      </c>
      <c r="G188" s="91">
        <f t="shared" ca="1" si="167"/>
        <v>0</v>
      </c>
      <c r="H188" s="92">
        <f t="shared" ca="1" si="180"/>
        <v>0</v>
      </c>
      <c r="I188" s="93">
        <f>Input!$C$4</f>
        <v>1.03</v>
      </c>
      <c r="J188" s="94">
        <f t="shared" ca="1" si="168"/>
        <v>0</v>
      </c>
      <c r="K188" s="94">
        <f>K187+K187*Input!$C$5</f>
        <v>5.5931485726191648</v>
      </c>
      <c r="L188" s="91">
        <f t="shared" ca="1" si="169"/>
        <v>0</v>
      </c>
      <c r="M188" s="91">
        <f ca="1">M187+M187*Input!$C$9</f>
        <v>0</v>
      </c>
      <c r="N188" s="92">
        <f t="shared" ca="1" si="181"/>
        <v>0</v>
      </c>
      <c r="O188" s="92">
        <f t="shared" ca="1" si="182"/>
        <v>0</v>
      </c>
      <c r="P188" s="92">
        <f t="shared" ca="1" si="170"/>
        <v>0</v>
      </c>
      <c r="Q188" s="91">
        <f t="shared" ca="1" si="171"/>
        <v>0</v>
      </c>
      <c r="R188" s="92">
        <f t="shared" ca="1" si="183"/>
        <v>0</v>
      </c>
      <c r="S188" s="94">
        <f t="shared" ca="1" si="172"/>
        <v>0</v>
      </c>
      <c r="T188" s="94">
        <f>T187+T187*Input!$C$5</f>
        <v>5.5931485726191648</v>
      </c>
      <c r="U188" s="91">
        <f t="shared" ca="1" si="173"/>
        <v>0</v>
      </c>
      <c r="V188" s="91">
        <f t="shared" ca="1" si="174"/>
        <v>0</v>
      </c>
      <c r="W188" s="91">
        <f t="shared" ca="1" si="175"/>
        <v>0</v>
      </c>
      <c r="X188" s="91">
        <f t="shared" ca="1" si="176"/>
        <v>0</v>
      </c>
      <c r="Y188" s="91">
        <f t="shared" ca="1" si="184"/>
        <v>0</v>
      </c>
      <c r="Z188" s="92">
        <f t="shared" ca="1" si="185"/>
        <v>-1</v>
      </c>
      <c r="AA188" s="88">
        <f t="shared" si="164"/>
        <v>21</v>
      </c>
      <c r="AB188" s="95">
        <f t="shared" ca="1" si="165"/>
        <v>0</v>
      </c>
      <c r="AC188" s="94">
        <f t="shared" ca="1" si="177"/>
        <v>0</v>
      </c>
      <c r="AD188" s="76"/>
      <c r="AE188" s="76"/>
    </row>
    <row r="189" spans="1:31" ht="12.75" x14ac:dyDescent="0.2">
      <c r="A189" s="76"/>
      <c r="B189" s="90">
        <v>22</v>
      </c>
      <c r="C189" s="91">
        <f ca="1">C188+C188*Input!$C$9</f>
        <v>0</v>
      </c>
      <c r="D189" s="92">
        <f t="shared" ca="1" si="178"/>
        <v>0</v>
      </c>
      <c r="E189" s="92">
        <f t="shared" ca="1" si="179"/>
        <v>0</v>
      </c>
      <c r="F189" s="92">
        <f t="shared" ca="1" si="166"/>
        <v>0</v>
      </c>
      <c r="G189" s="91">
        <f t="shared" ca="1" si="167"/>
        <v>0</v>
      </c>
      <c r="H189" s="92">
        <f t="shared" ca="1" si="180"/>
        <v>0</v>
      </c>
      <c r="I189" s="93">
        <f>Input!$C$4</f>
        <v>1.03</v>
      </c>
      <c r="J189" s="94">
        <f t="shared" ca="1" si="168"/>
        <v>0</v>
      </c>
      <c r="K189" s="94">
        <f>K188+K188*Input!$C$5</f>
        <v>6.0406004584286981</v>
      </c>
      <c r="L189" s="91">
        <f t="shared" ca="1" si="169"/>
        <v>0</v>
      </c>
      <c r="M189" s="91">
        <f ca="1">M188+M188*Input!$C$9</f>
        <v>0</v>
      </c>
      <c r="N189" s="92">
        <f t="shared" ca="1" si="181"/>
        <v>0</v>
      </c>
      <c r="O189" s="92">
        <f t="shared" ca="1" si="182"/>
        <v>0</v>
      </c>
      <c r="P189" s="92">
        <f t="shared" ca="1" si="170"/>
        <v>0</v>
      </c>
      <c r="Q189" s="91">
        <f t="shared" ca="1" si="171"/>
        <v>0</v>
      </c>
      <c r="R189" s="92">
        <f t="shared" ca="1" si="183"/>
        <v>0</v>
      </c>
      <c r="S189" s="94">
        <f t="shared" ca="1" si="172"/>
        <v>0</v>
      </c>
      <c r="T189" s="94">
        <f>T188+T188*Input!$C$5</f>
        <v>6.0406004584286981</v>
      </c>
      <c r="U189" s="91">
        <f t="shared" ca="1" si="173"/>
        <v>0</v>
      </c>
      <c r="V189" s="91">
        <f t="shared" ca="1" si="174"/>
        <v>0</v>
      </c>
      <c r="W189" s="91">
        <f t="shared" ca="1" si="175"/>
        <v>0</v>
      </c>
      <c r="X189" s="91">
        <f t="shared" ca="1" si="176"/>
        <v>0</v>
      </c>
      <c r="Y189" s="91">
        <f t="shared" ca="1" si="184"/>
        <v>0</v>
      </c>
      <c r="Z189" s="92">
        <f t="shared" ca="1" si="185"/>
        <v>-1</v>
      </c>
      <c r="AA189" s="88">
        <f t="shared" si="164"/>
        <v>22</v>
      </c>
      <c r="AB189" s="95">
        <f t="shared" ca="1" si="165"/>
        <v>0</v>
      </c>
      <c r="AC189" s="94">
        <f t="shared" ca="1" si="177"/>
        <v>0</v>
      </c>
      <c r="AD189" s="76"/>
      <c r="AE189" s="76"/>
    </row>
    <row r="190" spans="1:31" ht="12.75" x14ac:dyDescent="0.2">
      <c r="A190" s="76"/>
      <c r="B190" s="90">
        <v>23</v>
      </c>
      <c r="C190" s="91">
        <f ca="1">C189+C189*Input!$C$9</f>
        <v>0</v>
      </c>
      <c r="D190" s="92">
        <f t="shared" ca="1" si="178"/>
        <v>0</v>
      </c>
      <c r="E190" s="92">
        <f t="shared" ca="1" si="179"/>
        <v>0</v>
      </c>
      <c r="F190" s="92">
        <f t="shared" ca="1" si="166"/>
        <v>0</v>
      </c>
      <c r="G190" s="91">
        <f t="shared" ca="1" si="167"/>
        <v>0</v>
      </c>
      <c r="H190" s="92">
        <f t="shared" ca="1" si="180"/>
        <v>0</v>
      </c>
      <c r="I190" s="93">
        <f>Input!$C$4</f>
        <v>1.03</v>
      </c>
      <c r="J190" s="94">
        <f t="shared" ca="1" si="168"/>
        <v>0</v>
      </c>
      <c r="K190" s="94">
        <f>K189+K189*Input!$C$5</f>
        <v>6.5238484951029942</v>
      </c>
      <c r="L190" s="91">
        <f t="shared" ca="1" si="169"/>
        <v>0</v>
      </c>
      <c r="M190" s="91">
        <f ca="1">M189+M189*Input!$C$9</f>
        <v>0</v>
      </c>
      <c r="N190" s="92">
        <f t="shared" ca="1" si="181"/>
        <v>0</v>
      </c>
      <c r="O190" s="92">
        <f t="shared" ca="1" si="182"/>
        <v>0</v>
      </c>
      <c r="P190" s="92">
        <f t="shared" ca="1" si="170"/>
        <v>0</v>
      </c>
      <c r="Q190" s="91">
        <f t="shared" ca="1" si="171"/>
        <v>0</v>
      </c>
      <c r="R190" s="92">
        <f t="shared" ca="1" si="183"/>
        <v>0</v>
      </c>
      <c r="S190" s="94">
        <f t="shared" ca="1" si="172"/>
        <v>0</v>
      </c>
      <c r="T190" s="94">
        <f>T189+T189*Input!$C$5</f>
        <v>6.5238484951029942</v>
      </c>
      <c r="U190" s="91">
        <f t="shared" ca="1" si="173"/>
        <v>0</v>
      </c>
      <c r="V190" s="91">
        <f t="shared" ca="1" si="174"/>
        <v>0</v>
      </c>
      <c r="W190" s="91">
        <f t="shared" ca="1" si="175"/>
        <v>0</v>
      </c>
      <c r="X190" s="91">
        <f t="shared" ca="1" si="176"/>
        <v>0</v>
      </c>
      <c r="Y190" s="91">
        <f t="shared" ca="1" si="184"/>
        <v>0</v>
      </c>
      <c r="Z190" s="92">
        <f t="shared" ca="1" si="185"/>
        <v>-1</v>
      </c>
      <c r="AA190" s="88">
        <f t="shared" si="164"/>
        <v>23</v>
      </c>
      <c r="AB190" s="95">
        <f t="shared" ca="1" si="165"/>
        <v>0</v>
      </c>
      <c r="AC190" s="94">
        <f t="shared" ca="1" si="177"/>
        <v>0</v>
      </c>
      <c r="AD190" s="76"/>
      <c r="AE190" s="76"/>
    </row>
    <row r="191" spans="1:31" ht="12.75" x14ac:dyDescent="0.2">
      <c r="A191" s="76"/>
      <c r="B191" s="90">
        <v>24</v>
      </c>
      <c r="C191" s="91">
        <f ca="1">C190+C190*Input!$C$9</f>
        <v>0</v>
      </c>
      <c r="D191" s="92">
        <f t="shared" ca="1" si="178"/>
        <v>0</v>
      </c>
      <c r="E191" s="92">
        <f t="shared" ca="1" si="179"/>
        <v>0</v>
      </c>
      <c r="F191" s="92">
        <f t="shared" ca="1" si="166"/>
        <v>0</v>
      </c>
      <c r="G191" s="91">
        <f t="shared" ca="1" si="167"/>
        <v>0</v>
      </c>
      <c r="H191" s="92">
        <f t="shared" ca="1" si="180"/>
        <v>0</v>
      </c>
      <c r="I191" s="93">
        <f>Input!$C$4</f>
        <v>1.03</v>
      </c>
      <c r="J191" s="94">
        <f t="shared" ca="1" si="168"/>
        <v>0</v>
      </c>
      <c r="K191" s="94">
        <f>K190+K190*Input!$C$5</f>
        <v>7.0457563747112335</v>
      </c>
      <c r="L191" s="91">
        <f t="shared" ca="1" si="169"/>
        <v>0</v>
      </c>
      <c r="M191" s="91">
        <f ca="1">M190+M190*Input!$C$9</f>
        <v>0</v>
      </c>
      <c r="N191" s="92">
        <f t="shared" ca="1" si="181"/>
        <v>0</v>
      </c>
      <c r="O191" s="92">
        <f t="shared" ca="1" si="182"/>
        <v>0</v>
      </c>
      <c r="P191" s="92">
        <f t="shared" ca="1" si="170"/>
        <v>0</v>
      </c>
      <c r="Q191" s="91">
        <f t="shared" ca="1" si="171"/>
        <v>0</v>
      </c>
      <c r="R191" s="92">
        <f t="shared" ca="1" si="183"/>
        <v>0</v>
      </c>
      <c r="S191" s="94">
        <f t="shared" ca="1" si="172"/>
        <v>0</v>
      </c>
      <c r="T191" s="94">
        <f>T190+T190*Input!$C$5</f>
        <v>7.0457563747112335</v>
      </c>
      <c r="U191" s="91">
        <f t="shared" ca="1" si="173"/>
        <v>0</v>
      </c>
      <c r="V191" s="91">
        <f t="shared" ca="1" si="174"/>
        <v>0</v>
      </c>
      <c r="W191" s="91">
        <f t="shared" ca="1" si="175"/>
        <v>0</v>
      </c>
      <c r="X191" s="91">
        <f t="shared" ca="1" si="176"/>
        <v>0</v>
      </c>
      <c r="Y191" s="91">
        <f t="shared" ca="1" si="184"/>
        <v>0</v>
      </c>
      <c r="Z191" s="92">
        <f t="shared" ca="1" si="185"/>
        <v>-1</v>
      </c>
      <c r="AA191" s="88">
        <f t="shared" si="164"/>
        <v>24</v>
      </c>
      <c r="AB191" s="95">
        <f t="shared" ca="1" si="165"/>
        <v>0</v>
      </c>
      <c r="AC191" s="94">
        <f t="shared" ca="1" si="177"/>
        <v>0</v>
      </c>
      <c r="AD191" s="76"/>
      <c r="AE191" s="76"/>
    </row>
    <row r="192" spans="1:31" ht="12.75" x14ac:dyDescent="0.2">
      <c r="A192" s="76"/>
      <c r="B192" s="90">
        <v>25</v>
      </c>
      <c r="C192" s="91">
        <f ca="1">C191+C191*Input!$C$9</f>
        <v>0</v>
      </c>
      <c r="D192" s="92">
        <f t="shared" ca="1" si="178"/>
        <v>0</v>
      </c>
      <c r="E192" s="92">
        <f t="shared" ca="1" si="179"/>
        <v>0</v>
      </c>
      <c r="F192" s="92">
        <f t="shared" ca="1" si="166"/>
        <v>0</v>
      </c>
      <c r="G192" s="91">
        <f t="shared" ca="1" si="167"/>
        <v>0</v>
      </c>
      <c r="H192" s="92">
        <f t="shared" ca="1" si="180"/>
        <v>0</v>
      </c>
      <c r="I192" s="93">
        <f>Input!$C$4</f>
        <v>1.03</v>
      </c>
      <c r="J192" s="94">
        <f t="shared" ca="1" si="168"/>
        <v>0</v>
      </c>
      <c r="K192" s="94">
        <f>K191+K191*Input!$C$5</f>
        <v>7.609416884688132</v>
      </c>
      <c r="L192" s="91">
        <f t="shared" ca="1" si="169"/>
        <v>0</v>
      </c>
      <c r="M192" s="91">
        <f ca="1">M191+M191*Input!$C$9</f>
        <v>0</v>
      </c>
      <c r="N192" s="92">
        <f t="shared" ca="1" si="181"/>
        <v>0</v>
      </c>
      <c r="O192" s="92">
        <f t="shared" ca="1" si="182"/>
        <v>0</v>
      </c>
      <c r="P192" s="92">
        <f t="shared" ca="1" si="170"/>
        <v>0</v>
      </c>
      <c r="Q192" s="91">
        <f t="shared" ca="1" si="171"/>
        <v>0</v>
      </c>
      <c r="R192" s="92">
        <f t="shared" ca="1" si="183"/>
        <v>0</v>
      </c>
      <c r="S192" s="94">
        <f t="shared" ca="1" si="172"/>
        <v>0</v>
      </c>
      <c r="T192" s="94">
        <f>T191+T191*Input!$C$5</f>
        <v>7.609416884688132</v>
      </c>
      <c r="U192" s="91">
        <f t="shared" ca="1" si="173"/>
        <v>0</v>
      </c>
      <c r="V192" s="91">
        <f t="shared" ca="1" si="174"/>
        <v>0</v>
      </c>
      <c r="W192" s="91">
        <f t="shared" ca="1" si="175"/>
        <v>0</v>
      </c>
      <c r="X192" s="91">
        <f t="shared" ca="1" si="176"/>
        <v>0</v>
      </c>
      <c r="Y192" s="91">
        <f t="shared" ca="1" si="184"/>
        <v>0</v>
      </c>
      <c r="Z192" s="92">
        <f t="shared" ca="1" si="185"/>
        <v>-1</v>
      </c>
      <c r="AA192" s="88">
        <f t="shared" si="164"/>
        <v>25</v>
      </c>
      <c r="AB192" s="95">
        <f t="shared" ca="1" si="165"/>
        <v>0</v>
      </c>
      <c r="AC192" s="94">
        <f t="shared" ca="1" si="177"/>
        <v>0</v>
      </c>
      <c r="AD192" s="76"/>
      <c r="AE192" s="76"/>
    </row>
    <row r="193" spans="1:31" ht="12.75" x14ac:dyDescent="0.2">
      <c r="A193" s="76"/>
      <c r="B193" s="90">
        <v>26</v>
      </c>
      <c r="C193" s="91">
        <f ca="1">C192+C192*Input!$C$9</f>
        <v>0</v>
      </c>
      <c r="D193" s="92">
        <f t="shared" ca="1" si="178"/>
        <v>0</v>
      </c>
      <c r="E193" s="92">
        <f t="shared" ca="1" si="179"/>
        <v>0</v>
      </c>
      <c r="F193" s="92">
        <f t="shared" ca="1" si="166"/>
        <v>0</v>
      </c>
      <c r="G193" s="91">
        <f t="shared" ca="1" si="167"/>
        <v>0</v>
      </c>
      <c r="H193" s="92">
        <f t="shared" ca="1" si="180"/>
        <v>0</v>
      </c>
      <c r="I193" s="93">
        <f>Input!$C$4</f>
        <v>1.03</v>
      </c>
      <c r="J193" s="94">
        <f t="shared" ca="1" si="168"/>
        <v>0</v>
      </c>
      <c r="K193" s="94">
        <f>K192+K192*Input!$C$5</f>
        <v>8.218170235463182</v>
      </c>
      <c r="L193" s="91">
        <f t="shared" ca="1" si="169"/>
        <v>0</v>
      </c>
      <c r="M193" s="91">
        <f ca="1">M192+M192*Input!$C$9</f>
        <v>0</v>
      </c>
      <c r="N193" s="92">
        <f t="shared" ca="1" si="181"/>
        <v>0</v>
      </c>
      <c r="O193" s="92">
        <f t="shared" ca="1" si="182"/>
        <v>0</v>
      </c>
      <c r="P193" s="92">
        <f t="shared" ca="1" si="170"/>
        <v>0</v>
      </c>
      <c r="Q193" s="91">
        <f t="shared" ca="1" si="171"/>
        <v>0</v>
      </c>
      <c r="R193" s="92">
        <f t="shared" ca="1" si="183"/>
        <v>0</v>
      </c>
      <c r="S193" s="94">
        <f t="shared" ca="1" si="172"/>
        <v>0</v>
      </c>
      <c r="T193" s="94">
        <f>T192+T192*Input!$C$5</f>
        <v>8.218170235463182</v>
      </c>
      <c r="U193" s="91">
        <f t="shared" ca="1" si="173"/>
        <v>0</v>
      </c>
      <c r="V193" s="91">
        <f t="shared" ca="1" si="174"/>
        <v>0</v>
      </c>
      <c r="W193" s="91">
        <f t="shared" ca="1" si="175"/>
        <v>0</v>
      </c>
      <c r="X193" s="91">
        <f t="shared" ca="1" si="176"/>
        <v>0</v>
      </c>
      <c r="Y193" s="91">
        <f t="shared" ca="1" si="184"/>
        <v>0</v>
      </c>
      <c r="Z193" s="92">
        <f t="shared" ca="1" si="185"/>
        <v>-1</v>
      </c>
      <c r="AA193" s="88">
        <f t="shared" si="164"/>
        <v>26</v>
      </c>
      <c r="AB193" s="95">
        <f t="shared" ca="1" si="165"/>
        <v>0</v>
      </c>
      <c r="AC193" s="94">
        <f t="shared" ca="1" si="177"/>
        <v>0</v>
      </c>
      <c r="AD193" s="76"/>
      <c r="AE193" s="76"/>
    </row>
    <row r="194" spans="1:31" ht="12.75" x14ac:dyDescent="0.2">
      <c r="A194" s="76"/>
      <c r="B194" s="90">
        <v>27</v>
      </c>
      <c r="C194" s="91">
        <f ca="1">C193+C193*Input!$C$9</f>
        <v>0</v>
      </c>
      <c r="D194" s="92">
        <f t="shared" ca="1" si="178"/>
        <v>0</v>
      </c>
      <c r="E194" s="92">
        <f t="shared" ca="1" si="179"/>
        <v>0</v>
      </c>
      <c r="F194" s="92">
        <f t="shared" ca="1" si="166"/>
        <v>0</v>
      </c>
      <c r="G194" s="91">
        <f t="shared" ca="1" si="167"/>
        <v>0</v>
      </c>
      <c r="H194" s="92">
        <f t="shared" ca="1" si="180"/>
        <v>0</v>
      </c>
      <c r="I194" s="93">
        <f>Input!$C$4</f>
        <v>1.03</v>
      </c>
      <c r="J194" s="94">
        <f t="shared" ca="1" si="168"/>
        <v>0</v>
      </c>
      <c r="K194" s="94">
        <f>K193+K193*Input!$C$5</f>
        <v>8.8756238543002368</v>
      </c>
      <c r="L194" s="91">
        <f t="shared" ca="1" si="169"/>
        <v>0</v>
      </c>
      <c r="M194" s="91">
        <f ca="1">M193+M193*Input!$C$9</f>
        <v>0</v>
      </c>
      <c r="N194" s="92">
        <f t="shared" ca="1" si="181"/>
        <v>0</v>
      </c>
      <c r="O194" s="92">
        <f t="shared" ca="1" si="182"/>
        <v>0</v>
      </c>
      <c r="P194" s="92">
        <f t="shared" ca="1" si="170"/>
        <v>0</v>
      </c>
      <c r="Q194" s="91">
        <f t="shared" ca="1" si="171"/>
        <v>0</v>
      </c>
      <c r="R194" s="92">
        <f t="shared" ca="1" si="183"/>
        <v>0</v>
      </c>
      <c r="S194" s="94">
        <f t="shared" ca="1" si="172"/>
        <v>0</v>
      </c>
      <c r="T194" s="94">
        <f>T193+T193*Input!$C$5</f>
        <v>8.8756238543002368</v>
      </c>
      <c r="U194" s="91">
        <f t="shared" ca="1" si="173"/>
        <v>0</v>
      </c>
      <c r="V194" s="91">
        <f t="shared" ca="1" si="174"/>
        <v>0</v>
      </c>
      <c r="W194" s="91">
        <f t="shared" ca="1" si="175"/>
        <v>0</v>
      </c>
      <c r="X194" s="91">
        <f t="shared" ca="1" si="176"/>
        <v>0</v>
      </c>
      <c r="Y194" s="91">
        <f t="shared" ca="1" si="184"/>
        <v>0</v>
      </c>
      <c r="Z194" s="92">
        <f t="shared" ca="1" si="185"/>
        <v>-1</v>
      </c>
      <c r="AA194" s="88">
        <f t="shared" si="164"/>
        <v>27</v>
      </c>
      <c r="AB194" s="95">
        <f t="shared" ca="1" si="165"/>
        <v>0</v>
      </c>
      <c r="AC194" s="94">
        <f t="shared" ca="1" si="177"/>
        <v>0</v>
      </c>
      <c r="AD194" s="76"/>
      <c r="AE194" s="76"/>
    </row>
    <row r="195" spans="1:31" ht="12.75" x14ac:dyDescent="0.2">
      <c r="A195" s="76"/>
      <c r="B195" s="90">
        <v>28</v>
      </c>
      <c r="C195" s="91">
        <f ca="1">C194+C194*Input!$C$9</f>
        <v>0</v>
      </c>
      <c r="D195" s="92">
        <f t="shared" ca="1" si="178"/>
        <v>0</v>
      </c>
      <c r="E195" s="92">
        <f t="shared" ca="1" si="179"/>
        <v>0</v>
      </c>
      <c r="F195" s="92">
        <f t="shared" ca="1" si="166"/>
        <v>0</v>
      </c>
      <c r="G195" s="91">
        <f t="shared" ca="1" si="167"/>
        <v>0</v>
      </c>
      <c r="H195" s="92">
        <f t="shared" ca="1" si="180"/>
        <v>0</v>
      </c>
      <c r="I195" s="93">
        <f>Input!$C$4</f>
        <v>1.03</v>
      </c>
      <c r="J195" s="94">
        <f t="shared" ca="1" si="168"/>
        <v>0</v>
      </c>
      <c r="K195" s="94">
        <f>K194+K194*Input!$C$5</f>
        <v>9.5856737626442552</v>
      </c>
      <c r="L195" s="91">
        <f t="shared" ca="1" si="169"/>
        <v>0</v>
      </c>
      <c r="M195" s="91">
        <f ca="1">M194+M194*Input!$C$9</f>
        <v>0</v>
      </c>
      <c r="N195" s="92">
        <f t="shared" ca="1" si="181"/>
        <v>0</v>
      </c>
      <c r="O195" s="92">
        <f t="shared" ca="1" si="182"/>
        <v>0</v>
      </c>
      <c r="P195" s="92">
        <f t="shared" ca="1" si="170"/>
        <v>0</v>
      </c>
      <c r="Q195" s="91">
        <f t="shared" ca="1" si="171"/>
        <v>0</v>
      </c>
      <c r="R195" s="92">
        <f t="shared" ca="1" si="183"/>
        <v>0</v>
      </c>
      <c r="S195" s="94">
        <f t="shared" ca="1" si="172"/>
        <v>0</v>
      </c>
      <c r="T195" s="94">
        <f>T194+T194*Input!$C$5</f>
        <v>9.5856737626442552</v>
      </c>
      <c r="U195" s="91">
        <f t="shared" ca="1" si="173"/>
        <v>0</v>
      </c>
      <c r="V195" s="91">
        <f t="shared" ca="1" si="174"/>
        <v>0</v>
      </c>
      <c r="W195" s="91">
        <f t="shared" ca="1" si="175"/>
        <v>0</v>
      </c>
      <c r="X195" s="91">
        <f t="shared" ca="1" si="176"/>
        <v>0</v>
      </c>
      <c r="Y195" s="91">
        <f t="shared" ca="1" si="184"/>
        <v>0</v>
      </c>
      <c r="Z195" s="92">
        <f t="shared" ca="1" si="185"/>
        <v>-1</v>
      </c>
      <c r="AA195" s="88">
        <f t="shared" si="164"/>
        <v>28</v>
      </c>
      <c r="AB195" s="95">
        <f t="shared" ca="1" si="165"/>
        <v>0</v>
      </c>
      <c r="AC195" s="94">
        <f t="shared" ca="1" si="177"/>
        <v>0</v>
      </c>
      <c r="AD195" s="76"/>
      <c r="AE195" s="76"/>
    </row>
    <row r="196" spans="1:31" ht="12.75" x14ac:dyDescent="0.2">
      <c r="A196" s="76"/>
      <c r="B196" s="90">
        <v>29</v>
      </c>
      <c r="C196" s="91">
        <f ca="1">C195+C195*Input!$C$9</f>
        <v>0</v>
      </c>
      <c r="D196" s="92">
        <f t="shared" ca="1" si="178"/>
        <v>0</v>
      </c>
      <c r="E196" s="92">
        <f t="shared" ca="1" si="179"/>
        <v>0</v>
      </c>
      <c r="F196" s="92">
        <f t="shared" ca="1" si="166"/>
        <v>0</v>
      </c>
      <c r="G196" s="91">
        <f t="shared" ca="1" si="167"/>
        <v>0</v>
      </c>
      <c r="H196" s="92">
        <f t="shared" ca="1" si="180"/>
        <v>0</v>
      </c>
      <c r="I196" s="93">
        <f>Input!$C$4</f>
        <v>1.03</v>
      </c>
      <c r="J196" s="94">
        <f t="shared" ca="1" si="168"/>
        <v>0</v>
      </c>
      <c r="K196" s="94">
        <f>K195+K195*Input!$C$5</f>
        <v>10.352527663655795</v>
      </c>
      <c r="L196" s="91">
        <f t="shared" ca="1" si="169"/>
        <v>0</v>
      </c>
      <c r="M196" s="91">
        <f ca="1">M195+M195*Input!$C$9</f>
        <v>0</v>
      </c>
      <c r="N196" s="92">
        <f t="shared" ca="1" si="181"/>
        <v>0</v>
      </c>
      <c r="O196" s="92">
        <f t="shared" ca="1" si="182"/>
        <v>0</v>
      </c>
      <c r="P196" s="92">
        <f t="shared" ca="1" si="170"/>
        <v>0</v>
      </c>
      <c r="Q196" s="91">
        <f t="shared" ca="1" si="171"/>
        <v>0</v>
      </c>
      <c r="R196" s="92">
        <f t="shared" ca="1" si="183"/>
        <v>0</v>
      </c>
      <c r="S196" s="94">
        <f t="shared" ca="1" si="172"/>
        <v>0</v>
      </c>
      <c r="T196" s="94">
        <f>T195+T195*Input!$C$5</f>
        <v>10.352527663655795</v>
      </c>
      <c r="U196" s="91">
        <f t="shared" ca="1" si="173"/>
        <v>0</v>
      </c>
      <c r="V196" s="91">
        <f t="shared" ca="1" si="174"/>
        <v>0</v>
      </c>
      <c r="W196" s="91">
        <f t="shared" ca="1" si="175"/>
        <v>0</v>
      </c>
      <c r="X196" s="91">
        <f t="shared" ca="1" si="176"/>
        <v>0</v>
      </c>
      <c r="Y196" s="91">
        <f t="shared" ca="1" si="184"/>
        <v>0</v>
      </c>
      <c r="Z196" s="92">
        <f t="shared" ca="1" si="185"/>
        <v>-1</v>
      </c>
      <c r="AA196" s="88">
        <f t="shared" si="164"/>
        <v>29</v>
      </c>
      <c r="AB196" s="95">
        <f t="shared" ca="1" si="165"/>
        <v>0</v>
      </c>
      <c r="AC196" s="94">
        <f t="shared" ca="1" si="177"/>
        <v>0</v>
      </c>
      <c r="AD196" s="76"/>
      <c r="AE196" s="76"/>
    </row>
    <row r="197" spans="1:31" ht="12.75" x14ac:dyDescent="0.2">
      <c r="A197" s="76"/>
      <c r="B197" s="90">
        <v>30</v>
      </c>
      <c r="C197" s="91">
        <f ca="1">C196+C196*Input!$C$9</f>
        <v>0</v>
      </c>
      <c r="D197" s="92">
        <f t="shared" ca="1" si="178"/>
        <v>0</v>
      </c>
      <c r="E197" s="92">
        <f t="shared" ca="1" si="179"/>
        <v>0</v>
      </c>
      <c r="F197" s="92">
        <f t="shared" ca="1" si="166"/>
        <v>0</v>
      </c>
      <c r="G197" s="91">
        <f t="shared" ca="1" si="167"/>
        <v>0</v>
      </c>
      <c r="H197" s="92">
        <f t="shared" ca="1" si="180"/>
        <v>0</v>
      </c>
      <c r="I197" s="93">
        <f>Input!$C$4</f>
        <v>1.03</v>
      </c>
      <c r="J197" s="94">
        <f t="shared" ca="1" si="168"/>
        <v>0</v>
      </c>
      <c r="K197" s="94">
        <f>K196+K196*Input!$C$5</f>
        <v>11.180729876748259</v>
      </c>
      <c r="L197" s="91">
        <f t="shared" ca="1" si="169"/>
        <v>0</v>
      </c>
      <c r="M197" s="91">
        <f ca="1">M196+M196*Input!$C$9</f>
        <v>0</v>
      </c>
      <c r="N197" s="92">
        <f t="shared" ca="1" si="181"/>
        <v>0</v>
      </c>
      <c r="O197" s="92">
        <f t="shared" ca="1" si="182"/>
        <v>0</v>
      </c>
      <c r="P197" s="92">
        <f t="shared" ca="1" si="170"/>
        <v>0</v>
      </c>
      <c r="Q197" s="91">
        <f t="shared" ca="1" si="171"/>
        <v>0</v>
      </c>
      <c r="R197" s="92">
        <f t="shared" ca="1" si="183"/>
        <v>0</v>
      </c>
      <c r="S197" s="94">
        <f t="shared" ca="1" si="172"/>
        <v>0</v>
      </c>
      <c r="T197" s="94">
        <f>T196+T196*Input!$C$5</f>
        <v>11.180729876748259</v>
      </c>
      <c r="U197" s="91">
        <f t="shared" ca="1" si="173"/>
        <v>0</v>
      </c>
      <c r="V197" s="91">
        <f t="shared" ca="1" si="174"/>
        <v>0</v>
      </c>
      <c r="W197" s="91">
        <f t="shared" ca="1" si="175"/>
        <v>0</v>
      </c>
      <c r="X197" s="91">
        <f t="shared" ca="1" si="176"/>
        <v>0</v>
      </c>
      <c r="Y197" s="91">
        <f t="shared" ca="1" si="184"/>
        <v>0</v>
      </c>
      <c r="Z197" s="92">
        <f t="shared" ca="1" si="185"/>
        <v>-1</v>
      </c>
      <c r="AA197" s="88">
        <f t="shared" si="164"/>
        <v>30</v>
      </c>
      <c r="AB197" s="95">
        <f t="shared" ca="1" si="165"/>
        <v>0</v>
      </c>
      <c r="AC197" s="94">
        <f t="shared" ca="1" si="177"/>
        <v>0</v>
      </c>
      <c r="AD197" s="76"/>
      <c r="AE197" s="76"/>
    </row>
    <row r="198" spans="1:31" ht="12.75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8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</row>
    <row r="199" spans="1:31" ht="12.75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8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</row>
    <row r="200" spans="1:31" ht="12.75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8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</row>
    <row r="201" spans="1:31" ht="12.75" x14ac:dyDescent="0.2">
      <c r="A201" s="62"/>
      <c r="B201" s="63" t="s">
        <v>135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4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</row>
    <row r="202" spans="1:31" ht="12.75" x14ac:dyDescent="0.2">
      <c r="A202" s="47"/>
      <c r="B202" s="47"/>
      <c r="C202" s="52" t="s">
        <v>136</v>
      </c>
      <c r="D202" s="47"/>
      <c r="E202" s="47"/>
      <c r="F202" s="47">
        <f>Formulas!B7</f>
        <v>18</v>
      </c>
      <c r="G202" s="47"/>
      <c r="H202" s="47"/>
      <c r="I202" s="47"/>
      <c r="J202" s="47"/>
      <c r="K202" s="47"/>
      <c r="L202" s="48"/>
      <c r="M202" s="52" t="s">
        <v>137</v>
      </c>
      <c r="N202" s="47"/>
      <c r="O202" s="47"/>
      <c r="P202" s="52">
        <f>Formulas!C7</f>
        <v>33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</row>
    <row r="203" spans="1:31" ht="51" x14ac:dyDescent="0.2">
      <c r="A203" s="47"/>
      <c r="B203" s="52"/>
      <c r="C203" s="65" t="s">
        <v>31</v>
      </c>
      <c r="D203" s="65"/>
      <c r="E203" s="65" t="s">
        <v>32</v>
      </c>
      <c r="F203" s="65" t="s">
        <v>33</v>
      </c>
      <c r="G203" s="65" t="s">
        <v>34</v>
      </c>
      <c r="H203" s="65" t="s">
        <v>35</v>
      </c>
      <c r="I203" s="65"/>
      <c r="J203" s="65"/>
      <c r="K203" s="65" t="s">
        <v>37</v>
      </c>
      <c r="L203" s="65" t="s">
        <v>38</v>
      </c>
      <c r="M203" s="66" t="s">
        <v>65</v>
      </c>
      <c r="N203" s="67"/>
      <c r="O203" s="67" t="s">
        <v>32</v>
      </c>
      <c r="P203" s="67" t="s">
        <v>33</v>
      </c>
      <c r="Q203" s="67" t="s">
        <v>34</v>
      </c>
      <c r="R203" s="67" t="s">
        <v>35</v>
      </c>
      <c r="S203" s="67"/>
      <c r="T203" s="67" t="s">
        <v>37</v>
      </c>
      <c r="U203" s="67" t="s">
        <v>38</v>
      </c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</row>
    <row r="204" spans="1:31" ht="12.75" x14ac:dyDescent="0.2">
      <c r="A204" s="47"/>
      <c r="B204" s="52"/>
      <c r="C204" s="52">
        <f ca="1">INDIRECT("Input!D"&amp;F202)</f>
        <v>0</v>
      </c>
      <c r="D204" s="52"/>
      <c r="E204" s="52">
        <f ca="1">INDIRECT("Input!E"&amp;F202)</f>
        <v>0</v>
      </c>
      <c r="F204" s="52">
        <f ca="1">INDIRECT("Input!G"&amp;F202)</f>
        <v>0</v>
      </c>
      <c r="G204" s="52">
        <f ca="1">INDIRECT("Input!I"&amp;F202)</f>
        <v>0</v>
      </c>
      <c r="H204" s="68">
        <f ca="1">INDIRECT("Input!K"&amp;F202)</f>
        <v>0</v>
      </c>
      <c r="I204" s="52"/>
      <c r="J204" s="52"/>
      <c r="K204" s="68">
        <f ca="1">INDIRECT("Input!M"&amp;F202)</f>
        <v>0</v>
      </c>
      <c r="L204" s="52">
        <f ca="1">INDIRECT("Input!O"&amp;F202)</f>
        <v>0</v>
      </c>
      <c r="M204" s="52">
        <f ca="1">INDIRECT("Input!D"&amp;P202)</f>
        <v>0</v>
      </c>
      <c r="N204" s="52"/>
      <c r="O204" s="52">
        <f ca="1">INDIRECT("Input!E"&amp;P202)</f>
        <v>0</v>
      </c>
      <c r="P204" s="52">
        <f ca="1">INDIRECT("Input!G"&amp;P202)</f>
        <v>0</v>
      </c>
      <c r="Q204" s="52">
        <f ca="1">INDIRECT("Input!I"&amp;P202)</f>
        <v>0</v>
      </c>
      <c r="R204" s="68">
        <f ca="1">INDIRECT("Input!K"&amp;P202)</f>
        <v>0</v>
      </c>
      <c r="S204" s="52"/>
      <c r="T204" s="68">
        <f ca="1">INDIRECT("Input!M"&amp;P202)</f>
        <v>0</v>
      </c>
      <c r="U204" s="52">
        <f ca="1">INDIRECT("Input!O"&amp;P202)</f>
        <v>0</v>
      </c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</row>
    <row r="205" spans="1:31" ht="12.75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8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</row>
    <row r="206" spans="1:31" ht="12.75" x14ac:dyDescent="0.2">
      <c r="A206" s="76"/>
      <c r="B206" s="76"/>
      <c r="C206" s="77" t="s">
        <v>90</v>
      </c>
      <c r="D206" s="78"/>
      <c r="E206" s="78"/>
      <c r="F206" s="78"/>
      <c r="G206" s="78"/>
      <c r="H206" s="78"/>
      <c r="I206" s="78"/>
      <c r="J206" s="78"/>
      <c r="K206" s="78"/>
      <c r="L206" s="79"/>
      <c r="M206" s="80" t="s">
        <v>91</v>
      </c>
      <c r="N206" s="81"/>
      <c r="O206" s="81"/>
      <c r="P206" s="81"/>
      <c r="Q206" s="81"/>
      <c r="R206" s="81"/>
      <c r="S206" s="81"/>
      <c r="T206" s="81"/>
      <c r="U206" s="82"/>
      <c r="V206" s="83" t="s">
        <v>92</v>
      </c>
      <c r="W206" s="78"/>
      <c r="X206" s="78"/>
      <c r="Y206" s="78"/>
      <c r="Z206" s="76"/>
      <c r="AA206" s="76"/>
      <c r="AB206" s="76"/>
      <c r="AC206" s="76"/>
      <c r="AD206" s="76"/>
      <c r="AE206" s="76"/>
    </row>
    <row r="207" spans="1:31" ht="51" x14ac:dyDescent="0.2">
      <c r="A207" s="76"/>
      <c r="B207" s="84" t="s">
        <v>94</v>
      </c>
      <c r="C207" s="85" t="s">
        <v>118</v>
      </c>
      <c r="D207" s="85" t="s">
        <v>38</v>
      </c>
      <c r="E207" s="86" t="s">
        <v>119</v>
      </c>
      <c r="F207" s="86" t="s">
        <v>120</v>
      </c>
      <c r="G207" s="86" t="s">
        <v>95</v>
      </c>
      <c r="H207" s="86" t="s">
        <v>96</v>
      </c>
      <c r="I207" s="86" t="s">
        <v>121</v>
      </c>
      <c r="J207" s="86" t="s">
        <v>122</v>
      </c>
      <c r="K207" s="86" t="s">
        <v>123</v>
      </c>
      <c r="L207" s="87" t="s">
        <v>97</v>
      </c>
      <c r="M207" s="85" t="s">
        <v>118</v>
      </c>
      <c r="N207" s="85" t="s">
        <v>38</v>
      </c>
      <c r="O207" s="86" t="s">
        <v>119</v>
      </c>
      <c r="P207" s="86" t="s">
        <v>120</v>
      </c>
      <c r="Q207" s="86" t="s">
        <v>95</v>
      </c>
      <c r="R207" s="86" t="s">
        <v>96</v>
      </c>
      <c r="S207" s="86" t="s">
        <v>122</v>
      </c>
      <c r="T207" s="86" t="s">
        <v>123</v>
      </c>
      <c r="U207" s="87" t="s">
        <v>99</v>
      </c>
      <c r="V207" s="87" t="s">
        <v>100</v>
      </c>
      <c r="W207" s="87" t="s">
        <v>101</v>
      </c>
      <c r="X207" s="87" t="s">
        <v>102</v>
      </c>
      <c r="Y207" s="87" t="s">
        <v>103</v>
      </c>
      <c r="Z207" s="86" t="s">
        <v>105</v>
      </c>
      <c r="AA207" s="88" t="str">
        <f t="shared" ref="AA207:AA237" si="186">B207</f>
        <v>Years</v>
      </c>
      <c r="AB207" s="87" t="str">
        <f t="shared" ref="AB207:AB237" si="187">Y207</f>
        <v>Cumulative Savings</v>
      </c>
      <c r="AC207" s="89" t="s">
        <v>124</v>
      </c>
      <c r="AD207" s="76"/>
      <c r="AE207" s="76"/>
    </row>
    <row r="208" spans="1:31" ht="12.75" x14ac:dyDescent="0.2">
      <c r="A208" s="76"/>
      <c r="B208" s="90">
        <v>1</v>
      </c>
      <c r="C208" s="91">
        <f ca="1">E204*(H204+K204)</f>
        <v>0</v>
      </c>
      <c r="D208" s="90">
        <f ca="1">L204</f>
        <v>0</v>
      </c>
      <c r="E208" s="90">
        <v>1</v>
      </c>
      <c r="F208" s="92">
        <f t="shared" ref="F208:F237" si="188">IF(E208=INT(E208),IF(E208=0,0,1),0)</f>
        <v>1</v>
      </c>
      <c r="G208" s="91">
        <f t="shared" ref="G208:G237" ca="1" si="189">C208*F208</f>
        <v>0</v>
      </c>
      <c r="H208" s="92">
        <f ca="1">G204*F204*E204/1000</f>
        <v>0</v>
      </c>
      <c r="I208" s="93">
        <f>Input!$C$4</f>
        <v>1.03</v>
      </c>
      <c r="J208" s="94">
        <f t="shared" ref="J208:J237" ca="1" si="190">H208*I208</f>
        <v>0</v>
      </c>
      <c r="K208" s="94">
        <f>Input!$C$3</f>
        <v>1.2</v>
      </c>
      <c r="L208" s="91">
        <f t="shared" ref="L208:L237" ca="1" si="191">H208*K208</f>
        <v>0</v>
      </c>
      <c r="M208" s="91">
        <f ca="1">O204*(R204+T204)</f>
        <v>0</v>
      </c>
      <c r="N208" s="90">
        <f ca="1">U204</f>
        <v>0</v>
      </c>
      <c r="O208" s="90">
        <v>1</v>
      </c>
      <c r="P208" s="92">
        <f t="shared" ref="P208:P237" si="192">IF(O208=INT(O208),IF(O208=0,0,1),0)</f>
        <v>1</v>
      </c>
      <c r="Q208" s="91">
        <f t="shared" ref="Q208:Q237" ca="1" si="193">M208*P208</f>
        <v>0</v>
      </c>
      <c r="R208" s="92">
        <f ca="1">Q204*P204*O204/1000</f>
        <v>0</v>
      </c>
      <c r="S208" s="94">
        <f t="shared" ref="S208:S237" ca="1" si="194">I208*R208</f>
        <v>0</v>
      </c>
      <c r="T208" s="94">
        <f>Input!$C$3</f>
        <v>1.2</v>
      </c>
      <c r="U208" s="91">
        <f t="shared" ref="U208:U237" ca="1" si="195">R208*T208</f>
        <v>0</v>
      </c>
      <c r="V208" s="91">
        <f t="shared" ref="V208:V237" ca="1" si="196">G208-Q208</f>
        <v>0</v>
      </c>
      <c r="W208" s="91">
        <f t="shared" ref="W208:W237" ca="1" si="197">L208-U208</f>
        <v>0</v>
      </c>
      <c r="X208" s="91">
        <f t="shared" ref="X208:X237" ca="1" si="198">V208+W208</f>
        <v>0</v>
      </c>
      <c r="Y208" s="91">
        <f ca="1">X208</f>
        <v>0</v>
      </c>
      <c r="Z208" s="92">
        <f ca="1">IF(Y208&lt;0,0,1)</f>
        <v>1</v>
      </c>
      <c r="AA208" s="85">
        <f t="shared" si="186"/>
        <v>1</v>
      </c>
      <c r="AB208" s="95">
        <f t="shared" ca="1" si="187"/>
        <v>0</v>
      </c>
      <c r="AC208" s="94">
        <f t="shared" ref="AC208:AC237" ca="1" si="199">J208-S208</f>
        <v>0</v>
      </c>
      <c r="AD208" s="96" t="s">
        <v>125</v>
      </c>
      <c r="AE208" s="76"/>
    </row>
    <row r="209" spans="1:31" ht="12.75" x14ac:dyDescent="0.2">
      <c r="A209" s="76"/>
      <c r="B209" s="90">
        <v>2</v>
      </c>
      <c r="C209" s="91">
        <f ca="1">C208+C208*Input!$C$9</f>
        <v>0</v>
      </c>
      <c r="D209" s="92">
        <f t="shared" ref="D209:D237" ca="1" si="200">D208</f>
        <v>0</v>
      </c>
      <c r="E209" s="92">
        <f t="shared" ref="E209:E237" ca="1" si="201">IF(D209=0,0,(B209-1)/D209)</f>
        <v>0</v>
      </c>
      <c r="F209" s="92">
        <f t="shared" ca="1" si="188"/>
        <v>0</v>
      </c>
      <c r="G209" s="91">
        <f t="shared" ca="1" si="189"/>
        <v>0</v>
      </c>
      <c r="H209" s="92">
        <f t="shared" ref="H209:H237" ca="1" si="202">H208</f>
        <v>0</v>
      </c>
      <c r="I209" s="93">
        <f>Input!$C$4</f>
        <v>1.03</v>
      </c>
      <c r="J209" s="94">
        <f t="shared" ca="1" si="190"/>
        <v>0</v>
      </c>
      <c r="K209" s="94">
        <f>K208+K208*Input!$C$5</f>
        <v>1.296</v>
      </c>
      <c r="L209" s="91">
        <f t="shared" ca="1" si="191"/>
        <v>0</v>
      </c>
      <c r="M209" s="91">
        <f ca="1">M208+M208*Input!$C$9</f>
        <v>0</v>
      </c>
      <c r="N209" s="92">
        <f t="shared" ref="N209:N237" ca="1" si="203">N208</f>
        <v>0</v>
      </c>
      <c r="O209" s="92">
        <f t="shared" ref="O209:O237" ca="1" si="204">IF(N209=0,0,(B209-1)/N209)</f>
        <v>0</v>
      </c>
      <c r="P209" s="92">
        <f t="shared" ca="1" si="192"/>
        <v>0</v>
      </c>
      <c r="Q209" s="91">
        <f t="shared" ca="1" si="193"/>
        <v>0</v>
      </c>
      <c r="R209" s="92">
        <f t="shared" ref="R209:R237" ca="1" si="205">R208</f>
        <v>0</v>
      </c>
      <c r="S209" s="94">
        <f t="shared" ca="1" si="194"/>
        <v>0</v>
      </c>
      <c r="T209" s="94">
        <f>T208+T208*Input!$C$5</f>
        <v>1.296</v>
      </c>
      <c r="U209" s="91">
        <f t="shared" ca="1" si="195"/>
        <v>0</v>
      </c>
      <c r="V209" s="91">
        <f t="shared" ca="1" si="196"/>
        <v>0</v>
      </c>
      <c r="W209" s="91">
        <f t="shared" ca="1" si="197"/>
        <v>0</v>
      </c>
      <c r="X209" s="91">
        <f t="shared" ca="1" si="198"/>
        <v>0</v>
      </c>
      <c r="Y209" s="91">
        <f t="shared" ref="Y209:Y237" ca="1" si="206">X209+Y208</f>
        <v>0</v>
      </c>
      <c r="Z209" s="92">
        <f t="shared" ref="Z209:Z237" ca="1" si="207">IF(Z208=-1,-1,IF(Z208=1,-1,IF(Y209&lt;0,0,1)))</f>
        <v>-1</v>
      </c>
      <c r="AA209" s="88">
        <f t="shared" si="186"/>
        <v>2</v>
      </c>
      <c r="AB209" s="95">
        <f t="shared" ca="1" si="187"/>
        <v>0</v>
      </c>
      <c r="AC209" s="94">
        <f t="shared" ca="1" si="199"/>
        <v>0</v>
      </c>
      <c r="AD209" s="76"/>
      <c r="AE209" s="76"/>
    </row>
    <row r="210" spans="1:31" ht="12.75" x14ac:dyDescent="0.2">
      <c r="A210" s="76"/>
      <c r="B210" s="90">
        <v>3</v>
      </c>
      <c r="C210" s="91">
        <f ca="1">C209+C209*Input!$C$9</f>
        <v>0</v>
      </c>
      <c r="D210" s="92">
        <f t="shared" ca="1" si="200"/>
        <v>0</v>
      </c>
      <c r="E210" s="92">
        <f t="shared" ca="1" si="201"/>
        <v>0</v>
      </c>
      <c r="F210" s="92">
        <f t="shared" ca="1" si="188"/>
        <v>0</v>
      </c>
      <c r="G210" s="91">
        <f t="shared" ca="1" si="189"/>
        <v>0</v>
      </c>
      <c r="H210" s="92">
        <f t="shared" ca="1" si="202"/>
        <v>0</v>
      </c>
      <c r="I210" s="93">
        <f>Input!$C$4</f>
        <v>1.03</v>
      </c>
      <c r="J210" s="94">
        <f t="shared" ca="1" si="190"/>
        <v>0</v>
      </c>
      <c r="K210" s="94">
        <f>K209+K209*Input!$C$5</f>
        <v>1.39968</v>
      </c>
      <c r="L210" s="91">
        <f t="shared" ca="1" si="191"/>
        <v>0</v>
      </c>
      <c r="M210" s="91">
        <f ca="1">M209+M209*Input!$C$9</f>
        <v>0</v>
      </c>
      <c r="N210" s="92">
        <f t="shared" ca="1" si="203"/>
        <v>0</v>
      </c>
      <c r="O210" s="92">
        <f t="shared" ca="1" si="204"/>
        <v>0</v>
      </c>
      <c r="P210" s="92">
        <f t="shared" ca="1" si="192"/>
        <v>0</v>
      </c>
      <c r="Q210" s="91">
        <f t="shared" ca="1" si="193"/>
        <v>0</v>
      </c>
      <c r="R210" s="92">
        <f t="shared" ca="1" si="205"/>
        <v>0</v>
      </c>
      <c r="S210" s="94">
        <f t="shared" ca="1" si="194"/>
        <v>0</v>
      </c>
      <c r="T210" s="94">
        <f>T209+T209*Input!$C$5</f>
        <v>1.39968</v>
      </c>
      <c r="U210" s="91">
        <f t="shared" ca="1" si="195"/>
        <v>0</v>
      </c>
      <c r="V210" s="91">
        <f t="shared" ca="1" si="196"/>
        <v>0</v>
      </c>
      <c r="W210" s="91">
        <f t="shared" ca="1" si="197"/>
        <v>0</v>
      </c>
      <c r="X210" s="91">
        <f t="shared" ca="1" si="198"/>
        <v>0</v>
      </c>
      <c r="Y210" s="91">
        <f t="shared" ca="1" si="206"/>
        <v>0</v>
      </c>
      <c r="Z210" s="92">
        <f t="shared" ca="1" si="207"/>
        <v>-1</v>
      </c>
      <c r="AA210" s="88">
        <f t="shared" si="186"/>
        <v>3</v>
      </c>
      <c r="AB210" s="95">
        <f t="shared" ca="1" si="187"/>
        <v>0</v>
      </c>
      <c r="AC210" s="94">
        <f t="shared" ca="1" si="199"/>
        <v>0</v>
      </c>
      <c r="AD210" s="76"/>
      <c r="AE210" s="76"/>
    </row>
    <row r="211" spans="1:31" ht="12.75" x14ac:dyDescent="0.2">
      <c r="A211" s="76"/>
      <c r="B211" s="90">
        <v>4</v>
      </c>
      <c r="C211" s="91">
        <f ca="1">C210+C210*Input!$C$9</f>
        <v>0</v>
      </c>
      <c r="D211" s="92">
        <f t="shared" ca="1" si="200"/>
        <v>0</v>
      </c>
      <c r="E211" s="92">
        <f t="shared" ca="1" si="201"/>
        <v>0</v>
      </c>
      <c r="F211" s="92">
        <f t="shared" ca="1" si="188"/>
        <v>0</v>
      </c>
      <c r="G211" s="91">
        <f t="shared" ca="1" si="189"/>
        <v>0</v>
      </c>
      <c r="H211" s="92">
        <f t="shared" ca="1" si="202"/>
        <v>0</v>
      </c>
      <c r="I211" s="93">
        <f>Input!$C$4</f>
        <v>1.03</v>
      </c>
      <c r="J211" s="94">
        <f t="shared" ca="1" si="190"/>
        <v>0</v>
      </c>
      <c r="K211" s="94">
        <f>K210+K210*Input!$C$5</f>
        <v>1.5116544000000001</v>
      </c>
      <c r="L211" s="91">
        <f t="shared" ca="1" si="191"/>
        <v>0</v>
      </c>
      <c r="M211" s="91">
        <f ca="1">M210+M210*Input!$C$9</f>
        <v>0</v>
      </c>
      <c r="N211" s="92">
        <f t="shared" ca="1" si="203"/>
        <v>0</v>
      </c>
      <c r="O211" s="92">
        <f t="shared" ca="1" si="204"/>
        <v>0</v>
      </c>
      <c r="P211" s="92">
        <f t="shared" ca="1" si="192"/>
        <v>0</v>
      </c>
      <c r="Q211" s="91">
        <f t="shared" ca="1" si="193"/>
        <v>0</v>
      </c>
      <c r="R211" s="92">
        <f t="shared" ca="1" si="205"/>
        <v>0</v>
      </c>
      <c r="S211" s="94">
        <f t="shared" ca="1" si="194"/>
        <v>0</v>
      </c>
      <c r="T211" s="94">
        <f>T210+T210*Input!$C$5</f>
        <v>1.5116544000000001</v>
      </c>
      <c r="U211" s="91">
        <f t="shared" ca="1" si="195"/>
        <v>0</v>
      </c>
      <c r="V211" s="91">
        <f t="shared" ca="1" si="196"/>
        <v>0</v>
      </c>
      <c r="W211" s="91">
        <f t="shared" ca="1" si="197"/>
        <v>0</v>
      </c>
      <c r="X211" s="91">
        <f t="shared" ca="1" si="198"/>
        <v>0</v>
      </c>
      <c r="Y211" s="91">
        <f t="shared" ca="1" si="206"/>
        <v>0</v>
      </c>
      <c r="Z211" s="92">
        <f t="shared" ca="1" si="207"/>
        <v>-1</v>
      </c>
      <c r="AA211" s="88">
        <f t="shared" si="186"/>
        <v>4</v>
      </c>
      <c r="AB211" s="95">
        <f t="shared" ca="1" si="187"/>
        <v>0</v>
      </c>
      <c r="AC211" s="94">
        <f t="shared" ca="1" si="199"/>
        <v>0</v>
      </c>
      <c r="AD211" s="76"/>
      <c r="AE211" s="76"/>
    </row>
    <row r="212" spans="1:31" ht="12.75" x14ac:dyDescent="0.2">
      <c r="A212" s="76"/>
      <c r="B212" s="90">
        <v>5</v>
      </c>
      <c r="C212" s="91">
        <f ca="1">C211+C211*Input!$C$9</f>
        <v>0</v>
      </c>
      <c r="D212" s="92">
        <f t="shared" ca="1" si="200"/>
        <v>0</v>
      </c>
      <c r="E212" s="92">
        <f t="shared" ca="1" si="201"/>
        <v>0</v>
      </c>
      <c r="F212" s="92">
        <f t="shared" ca="1" si="188"/>
        <v>0</v>
      </c>
      <c r="G212" s="91">
        <f t="shared" ca="1" si="189"/>
        <v>0</v>
      </c>
      <c r="H212" s="92">
        <f t="shared" ca="1" si="202"/>
        <v>0</v>
      </c>
      <c r="I212" s="93">
        <f>Input!$C$4</f>
        <v>1.03</v>
      </c>
      <c r="J212" s="94">
        <f t="shared" ca="1" si="190"/>
        <v>0</v>
      </c>
      <c r="K212" s="94">
        <f>K211+K211*Input!$C$5</f>
        <v>1.6325867520000001</v>
      </c>
      <c r="L212" s="91">
        <f t="shared" ca="1" si="191"/>
        <v>0</v>
      </c>
      <c r="M212" s="91">
        <f ca="1">M211+M211*Input!$C$9</f>
        <v>0</v>
      </c>
      <c r="N212" s="92">
        <f t="shared" ca="1" si="203"/>
        <v>0</v>
      </c>
      <c r="O212" s="92">
        <f t="shared" ca="1" si="204"/>
        <v>0</v>
      </c>
      <c r="P212" s="92">
        <f t="shared" ca="1" si="192"/>
        <v>0</v>
      </c>
      <c r="Q212" s="91">
        <f t="shared" ca="1" si="193"/>
        <v>0</v>
      </c>
      <c r="R212" s="92">
        <f t="shared" ca="1" si="205"/>
        <v>0</v>
      </c>
      <c r="S212" s="94">
        <f t="shared" ca="1" si="194"/>
        <v>0</v>
      </c>
      <c r="T212" s="94">
        <f>T211+T211*Input!$C$5</f>
        <v>1.6325867520000001</v>
      </c>
      <c r="U212" s="91">
        <f t="shared" ca="1" si="195"/>
        <v>0</v>
      </c>
      <c r="V212" s="91">
        <f t="shared" ca="1" si="196"/>
        <v>0</v>
      </c>
      <c r="W212" s="91">
        <f t="shared" ca="1" si="197"/>
        <v>0</v>
      </c>
      <c r="X212" s="91">
        <f t="shared" ca="1" si="198"/>
        <v>0</v>
      </c>
      <c r="Y212" s="91">
        <f t="shared" ca="1" si="206"/>
        <v>0</v>
      </c>
      <c r="Z212" s="92">
        <f t="shared" ca="1" si="207"/>
        <v>-1</v>
      </c>
      <c r="AA212" s="88">
        <f t="shared" si="186"/>
        <v>5</v>
      </c>
      <c r="AB212" s="95">
        <f t="shared" ca="1" si="187"/>
        <v>0</v>
      </c>
      <c r="AC212" s="94">
        <f t="shared" ca="1" si="199"/>
        <v>0</v>
      </c>
      <c r="AD212" s="76"/>
      <c r="AE212" s="76"/>
    </row>
    <row r="213" spans="1:31" ht="12.75" x14ac:dyDescent="0.2">
      <c r="A213" s="76"/>
      <c r="B213" s="90">
        <v>6</v>
      </c>
      <c r="C213" s="91">
        <f ca="1">C212+C212*Input!$C$9</f>
        <v>0</v>
      </c>
      <c r="D213" s="92">
        <f t="shared" ca="1" si="200"/>
        <v>0</v>
      </c>
      <c r="E213" s="92">
        <f t="shared" ca="1" si="201"/>
        <v>0</v>
      </c>
      <c r="F213" s="92">
        <f t="shared" ca="1" si="188"/>
        <v>0</v>
      </c>
      <c r="G213" s="91">
        <f t="shared" ca="1" si="189"/>
        <v>0</v>
      </c>
      <c r="H213" s="92">
        <f t="shared" ca="1" si="202"/>
        <v>0</v>
      </c>
      <c r="I213" s="93">
        <f>Input!$C$4</f>
        <v>1.03</v>
      </c>
      <c r="J213" s="94">
        <f t="shared" ca="1" si="190"/>
        <v>0</v>
      </c>
      <c r="K213" s="94">
        <f>K212+K212*Input!$C$5</f>
        <v>1.7631936921600002</v>
      </c>
      <c r="L213" s="91">
        <f t="shared" ca="1" si="191"/>
        <v>0</v>
      </c>
      <c r="M213" s="91">
        <f ca="1">M212+M212*Input!$C$9</f>
        <v>0</v>
      </c>
      <c r="N213" s="92">
        <f t="shared" ca="1" si="203"/>
        <v>0</v>
      </c>
      <c r="O213" s="92">
        <f t="shared" ca="1" si="204"/>
        <v>0</v>
      </c>
      <c r="P213" s="92">
        <f t="shared" ca="1" si="192"/>
        <v>0</v>
      </c>
      <c r="Q213" s="91">
        <f t="shared" ca="1" si="193"/>
        <v>0</v>
      </c>
      <c r="R213" s="92">
        <f t="shared" ca="1" si="205"/>
        <v>0</v>
      </c>
      <c r="S213" s="94">
        <f t="shared" ca="1" si="194"/>
        <v>0</v>
      </c>
      <c r="T213" s="94">
        <f>T212+T212*Input!$C$5</f>
        <v>1.7631936921600002</v>
      </c>
      <c r="U213" s="91">
        <f t="shared" ca="1" si="195"/>
        <v>0</v>
      </c>
      <c r="V213" s="91">
        <f t="shared" ca="1" si="196"/>
        <v>0</v>
      </c>
      <c r="W213" s="91">
        <f t="shared" ca="1" si="197"/>
        <v>0</v>
      </c>
      <c r="X213" s="91">
        <f t="shared" ca="1" si="198"/>
        <v>0</v>
      </c>
      <c r="Y213" s="91">
        <f t="shared" ca="1" si="206"/>
        <v>0</v>
      </c>
      <c r="Z213" s="92">
        <f t="shared" ca="1" si="207"/>
        <v>-1</v>
      </c>
      <c r="AA213" s="88">
        <f t="shared" si="186"/>
        <v>6</v>
      </c>
      <c r="AB213" s="95">
        <f t="shared" ca="1" si="187"/>
        <v>0</v>
      </c>
      <c r="AC213" s="94">
        <f t="shared" ca="1" si="199"/>
        <v>0</v>
      </c>
      <c r="AD213" s="76"/>
      <c r="AE213" s="76"/>
    </row>
    <row r="214" spans="1:31" ht="12.75" x14ac:dyDescent="0.2">
      <c r="A214" s="76"/>
      <c r="B214" s="90">
        <v>7</v>
      </c>
      <c r="C214" s="91">
        <f ca="1">C213+C213*Input!$C$9</f>
        <v>0</v>
      </c>
      <c r="D214" s="92">
        <f t="shared" ca="1" si="200"/>
        <v>0</v>
      </c>
      <c r="E214" s="92">
        <f t="shared" ca="1" si="201"/>
        <v>0</v>
      </c>
      <c r="F214" s="92">
        <f t="shared" ca="1" si="188"/>
        <v>0</v>
      </c>
      <c r="G214" s="91">
        <f t="shared" ca="1" si="189"/>
        <v>0</v>
      </c>
      <c r="H214" s="92">
        <f t="shared" ca="1" si="202"/>
        <v>0</v>
      </c>
      <c r="I214" s="93">
        <f>Input!$C$4</f>
        <v>1.03</v>
      </c>
      <c r="J214" s="94">
        <f t="shared" ca="1" si="190"/>
        <v>0</v>
      </c>
      <c r="K214" s="94">
        <f>K213+K213*Input!$C$5</f>
        <v>1.9042491875328003</v>
      </c>
      <c r="L214" s="91">
        <f t="shared" ca="1" si="191"/>
        <v>0</v>
      </c>
      <c r="M214" s="91">
        <f ca="1">M213+M213*Input!$C$9</f>
        <v>0</v>
      </c>
      <c r="N214" s="92">
        <f t="shared" ca="1" si="203"/>
        <v>0</v>
      </c>
      <c r="O214" s="92">
        <f t="shared" ca="1" si="204"/>
        <v>0</v>
      </c>
      <c r="P214" s="92">
        <f t="shared" ca="1" si="192"/>
        <v>0</v>
      </c>
      <c r="Q214" s="91">
        <f t="shared" ca="1" si="193"/>
        <v>0</v>
      </c>
      <c r="R214" s="92">
        <f t="shared" ca="1" si="205"/>
        <v>0</v>
      </c>
      <c r="S214" s="94">
        <f t="shared" ca="1" si="194"/>
        <v>0</v>
      </c>
      <c r="T214" s="94">
        <f>T213+T213*Input!$C$5</f>
        <v>1.9042491875328003</v>
      </c>
      <c r="U214" s="91">
        <f t="shared" ca="1" si="195"/>
        <v>0</v>
      </c>
      <c r="V214" s="91">
        <f t="shared" ca="1" si="196"/>
        <v>0</v>
      </c>
      <c r="W214" s="91">
        <f t="shared" ca="1" si="197"/>
        <v>0</v>
      </c>
      <c r="X214" s="91">
        <f t="shared" ca="1" si="198"/>
        <v>0</v>
      </c>
      <c r="Y214" s="91">
        <f t="shared" ca="1" si="206"/>
        <v>0</v>
      </c>
      <c r="Z214" s="92">
        <f t="shared" ca="1" si="207"/>
        <v>-1</v>
      </c>
      <c r="AA214" s="88">
        <f t="shared" si="186"/>
        <v>7</v>
      </c>
      <c r="AB214" s="95">
        <f t="shared" ca="1" si="187"/>
        <v>0</v>
      </c>
      <c r="AC214" s="94">
        <f t="shared" ca="1" si="199"/>
        <v>0</v>
      </c>
      <c r="AD214" s="76"/>
      <c r="AE214" s="76"/>
    </row>
    <row r="215" spans="1:31" ht="12.75" x14ac:dyDescent="0.2">
      <c r="A215" s="76"/>
      <c r="B215" s="90">
        <v>8</v>
      </c>
      <c r="C215" s="91">
        <f ca="1">C214+C214*Input!$C$9</f>
        <v>0</v>
      </c>
      <c r="D215" s="92">
        <f t="shared" ca="1" si="200"/>
        <v>0</v>
      </c>
      <c r="E215" s="92">
        <f t="shared" ca="1" si="201"/>
        <v>0</v>
      </c>
      <c r="F215" s="92">
        <f t="shared" ca="1" si="188"/>
        <v>0</v>
      </c>
      <c r="G215" s="91">
        <f t="shared" ca="1" si="189"/>
        <v>0</v>
      </c>
      <c r="H215" s="92">
        <f t="shared" ca="1" si="202"/>
        <v>0</v>
      </c>
      <c r="I215" s="93">
        <f>Input!$C$4</f>
        <v>1.03</v>
      </c>
      <c r="J215" s="94">
        <f t="shared" ca="1" si="190"/>
        <v>0</v>
      </c>
      <c r="K215" s="94">
        <f>K214+K214*Input!$C$5</f>
        <v>2.0565891225354243</v>
      </c>
      <c r="L215" s="91">
        <f t="shared" ca="1" si="191"/>
        <v>0</v>
      </c>
      <c r="M215" s="91">
        <f ca="1">M214+M214*Input!$C$9</f>
        <v>0</v>
      </c>
      <c r="N215" s="92">
        <f t="shared" ca="1" si="203"/>
        <v>0</v>
      </c>
      <c r="O215" s="92">
        <f t="shared" ca="1" si="204"/>
        <v>0</v>
      </c>
      <c r="P215" s="92">
        <f t="shared" ca="1" si="192"/>
        <v>0</v>
      </c>
      <c r="Q215" s="91">
        <f t="shared" ca="1" si="193"/>
        <v>0</v>
      </c>
      <c r="R215" s="92">
        <f t="shared" ca="1" si="205"/>
        <v>0</v>
      </c>
      <c r="S215" s="94">
        <f t="shared" ca="1" si="194"/>
        <v>0</v>
      </c>
      <c r="T215" s="94">
        <f>T214+T214*Input!$C$5</f>
        <v>2.0565891225354243</v>
      </c>
      <c r="U215" s="91">
        <f t="shared" ca="1" si="195"/>
        <v>0</v>
      </c>
      <c r="V215" s="91">
        <f t="shared" ca="1" si="196"/>
        <v>0</v>
      </c>
      <c r="W215" s="91">
        <f t="shared" ca="1" si="197"/>
        <v>0</v>
      </c>
      <c r="X215" s="91">
        <f t="shared" ca="1" si="198"/>
        <v>0</v>
      </c>
      <c r="Y215" s="91">
        <f t="shared" ca="1" si="206"/>
        <v>0</v>
      </c>
      <c r="Z215" s="92">
        <f t="shared" ca="1" si="207"/>
        <v>-1</v>
      </c>
      <c r="AA215" s="88">
        <f t="shared" si="186"/>
        <v>8</v>
      </c>
      <c r="AB215" s="95">
        <f t="shared" ca="1" si="187"/>
        <v>0</v>
      </c>
      <c r="AC215" s="94">
        <f t="shared" ca="1" si="199"/>
        <v>0</v>
      </c>
      <c r="AD215" s="76"/>
      <c r="AE215" s="76"/>
    </row>
    <row r="216" spans="1:31" ht="12.75" x14ac:dyDescent="0.2">
      <c r="A216" s="76"/>
      <c r="B216" s="90">
        <v>9</v>
      </c>
      <c r="C216" s="91">
        <f ca="1">C215+C215*Input!$C$9</f>
        <v>0</v>
      </c>
      <c r="D216" s="92">
        <f t="shared" ca="1" si="200"/>
        <v>0</v>
      </c>
      <c r="E216" s="92">
        <f t="shared" ca="1" si="201"/>
        <v>0</v>
      </c>
      <c r="F216" s="92">
        <f t="shared" ca="1" si="188"/>
        <v>0</v>
      </c>
      <c r="G216" s="91">
        <f t="shared" ca="1" si="189"/>
        <v>0</v>
      </c>
      <c r="H216" s="92">
        <f t="shared" ca="1" si="202"/>
        <v>0</v>
      </c>
      <c r="I216" s="93">
        <f>Input!$C$4</f>
        <v>1.03</v>
      </c>
      <c r="J216" s="94">
        <f t="shared" ca="1" si="190"/>
        <v>0</v>
      </c>
      <c r="K216" s="94">
        <f>K215+K215*Input!$C$5</f>
        <v>2.2211162523382582</v>
      </c>
      <c r="L216" s="91">
        <f t="shared" ca="1" si="191"/>
        <v>0</v>
      </c>
      <c r="M216" s="91">
        <f ca="1">M215+M215*Input!$C$9</f>
        <v>0</v>
      </c>
      <c r="N216" s="92">
        <f t="shared" ca="1" si="203"/>
        <v>0</v>
      </c>
      <c r="O216" s="92">
        <f t="shared" ca="1" si="204"/>
        <v>0</v>
      </c>
      <c r="P216" s="92">
        <f t="shared" ca="1" si="192"/>
        <v>0</v>
      </c>
      <c r="Q216" s="91">
        <f t="shared" ca="1" si="193"/>
        <v>0</v>
      </c>
      <c r="R216" s="92">
        <f t="shared" ca="1" si="205"/>
        <v>0</v>
      </c>
      <c r="S216" s="94">
        <f t="shared" ca="1" si="194"/>
        <v>0</v>
      </c>
      <c r="T216" s="94">
        <f>T215+T215*Input!$C$5</f>
        <v>2.2211162523382582</v>
      </c>
      <c r="U216" s="91">
        <f t="shared" ca="1" si="195"/>
        <v>0</v>
      </c>
      <c r="V216" s="91">
        <f t="shared" ca="1" si="196"/>
        <v>0</v>
      </c>
      <c r="W216" s="91">
        <f t="shared" ca="1" si="197"/>
        <v>0</v>
      </c>
      <c r="X216" s="91">
        <f t="shared" ca="1" si="198"/>
        <v>0</v>
      </c>
      <c r="Y216" s="91">
        <f t="shared" ca="1" si="206"/>
        <v>0</v>
      </c>
      <c r="Z216" s="92">
        <f t="shared" ca="1" si="207"/>
        <v>-1</v>
      </c>
      <c r="AA216" s="88">
        <f t="shared" si="186"/>
        <v>9</v>
      </c>
      <c r="AB216" s="95">
        <f t="shared" ca="1" si="187"/>
        <v>0</v>
      </c>
      <c r="AC216" s="94">
        <f t="shared" ca="1" si="199"/>
        <v>0</v>
      </c>
      <c r="AD216" s="76"/>
      <c r="AE216" s="76"/>
    </row>
    <row r="217" spans="1:31" ht="12.75" x14ac:dyDescent="0.2">
      <c r="A217" s="76"/>
      <c r="B217" s="90">
        <v>10</v>
      </c>
      <c r="C217" s="91">
        <f ca="1">C216+C216*Input!$C$9</f>
        <v>0</v>
      </c>
      <c r="D217" s="92">
        <f t="shared" ca="1" si="200"/>
        <v>0</v>
      </c>
      <c r="E217" s="92">
        <f t="shared" ca="1" si="201"/>
        <v>0</v>
      </c>
      <c r="F217" s="92">
        <f t="shared" ca="1" si="188"/>
        <v>0</v>
      </c>
      <c r="G217" s="91">
        <f t="shared" ca="1" si="189"/>
        <v>0</v>
      </c>
      <c r="H217" s="92">
        <f t="shared" ca="1" si="202"/>
        <v>0</v>
      </c>
      <c r="I217" s="93">
        <f>Input!$C$4</f>
        <v>1.03</v>
      </c>
      <c r="J217" s="94">
        <f t="shared" ca="1" si="190"/>
        <v>0</v>
      </c>
      <c r="K217" s="94">
        <f>K216+K216*Input!$C$5</f>
        <v>2.3988055525253187</v>
      </c>
      <c r="L217" s="91">
        <f t="shared" ca="1" si="191"/>
        <v>0</v>
      </c>
      <c r="M217" s="91">
        <f ca="1">M216+M216*Input!$C$9</f>
        <v>0</v>
      </c>
      <c r="N217" s="92">
        <f t="shared" ca="1" si="203"/>
        <v>0</v>
      </c>
      <c r="O217" s="92">
        <f t="shared" ca="1" si="204"/>
        <v>0</v>
      </c>
      <c r="P217" s="92">
        <f t="shared" ca="1" si="192"/>
        <v>0</v>
      </c>
      <c r="Q217" s="91">
        <f t="shared" ca="1" si="193"/>
        <v>0</v>
      </c>
      <c r="R217" s="92">
        <f t="shared" ca="1" si="205"/>
        <v>0</v>
      </c>
      <c r="S217" s="94">
        <f t="shared" ca="1" si="194"/>
        <v>0</v>
      </c>
      <c r="T217" s="94">
        <f>T216+T216*Input!$C$5</f>
        <v>2.3988055525253187</v>
      </c>
      <c r="U217" s="91">
        <f t="shared" ca="1" si="195"/>
        <v>0</v>
      </c>
      <c r="V217" s="91">
        <f t="shared" ca="1" si="196"/>
        <v>0</v>
      </c>
      <c r="W217" s="91">
        <f t="shared" ca="1" si="197"/>
        <v>0</v>
      </c>
      <c r="X217" s="91">
        <f t="shared" ca="1" si="198"/>
        <v>0</v>
      </c>
      <c r="Y217" s="91">
        <f t="shared" ca="1" si="206"/>
        <v>0</v>
      </c>
      <c r="Z217" s="92">
        <f t="shared" ca="1" si="207"/>
        <v>-1</v>
      </c>
      <c r="AA217" s="88">
        <f t="shared" si="186"/>
        <v>10</v>
      </c>
      <c r="AB217" s="95">
        <f t="shared" ca="1" si="187"/>
        <v>0</v>
      </c>
      <c r="AC217" s="94">
        <f t="shared" ca="1" si="199"/>
        <v>0</v>
      </c>
      <c r="AD217" s="76"/>
      <c r="AE217" s="76"/>
    </row>
    <row r="218" spans="1:31" ht="12.75" x14ac:dyDescent="0.2">
      <c r="A218" s="76"/>
      <c r="B218" s="90">
        <v>11</v>
      </c>
      <c r="C218" s="91">
        <f ca="1">C217+C217*Input!$C$9</f>
        <v>0</v>
      </c>
      <c r="D218" s="92">
        <f t="shared" ca="1" si="200"/>
        <v>0</v>
      </c>
      <c r="E218" s="92">
        <f t="shared" ca="1" si="201"/>
        <v>0</v>
      </c>
      <c r="F218" s="92">
        <f t="shared" ca="1" si="188"/>
        <v>0</v>
      </c>
      <c r="G218" s="91">
        <f t="shared" ca="1" si="189"/>
        <v>0</v>
      </c>
      <c r="H218" s="92">
        <f t="shared" ca="1" si="202"/>
        <v>0</v>
      </c>
      <c r="I218" s="93">
        <f>Input!$C$4</f>
        <v>1.03</v>
      </c>
      <c r="J218" s="94">
        <f t="shared" ca="1" si="190"/>
        <v>0</v>
      </c>
      <c r="K218" s="94">
        <f>K217+K217*Input!$C$5</f>
        <v>2.5907099967273441</v>
      </c>
      <c r="L218" s="91">
        <f t="shared" ca="1" si="191"/>
        <v>0</v>
      </c>
      <c r="M218" s="91">
        <f ca="1">M217+M217*Input!$C$9</f>
        <v>0</v>
      </c>
      <c r="N218" s="92">
        <f t="shared" ca="1" si="203"/>
        <v>0</v>
      </c>
      <c r="O218" s="92">
        <f t="shared" ca="1" si="204"/>
        <v>0</v>
      </c>
      <c r="P218" s="92">
        <f t="shared" ca="1" si="192"/>
        <v>0</v>
      </c>
      <c r="Q218" s="91">
        <f t="shared" ca="1" si="193"/>
        <v>0</v>
      </c>
      <c r="R218" s="92">
        <f t="shared" ca="1" si="205"/>
        <v>0</v>
      </c>
      <c r="S218" s="94">
        <f t="shared" ca="1" si="194"/>
        <v>0</v>
      </c>
      <c r="T218" s="94">
        <f>T217+T217*Input!$C$5</f>
        <v>2.5907099967273441</v>
      </c>
      <c r="U218" s="91">
        <f t="shared" ca="1" si="195"/>
        <v>0</v>
      </c>
      <c r="V218" s="91">
        <f t="shared" ca="1" si="196"/>
        <v>0</v>
      </c>
      <c r="W218" s="91">
        <f t="shared" ca="1" si="197"/>
        <v>0</v>
      </c>
      <c r="X218" s="91">
        <f t="shared" ca="1" si="198"/>
        <v>0</v>
      </c>
      <c r="Y218" s="91">
        <f t="shared" ca="1" si="206"/>
        <v>0</v>
      </c>
      <c r="Z218" s="92">
        <f t="shared" ca="1" si="207"/>
        <v>-1</v>
      </c>
      <c r="AA218" s="88">
        <f t="shared" si="186"/>
        <v>11</v>
      </c>
      <c r="AB218" s="95">
        <f t="shared" ca="1" si="187"/>
        <v>0</v>
      </c>
      <c r="AC218" s="94">
        <f t="shared" ca="1" si="199"/>
        <v>0</v>
      </c>
      <c r="AD218" s="76"/>
      <c r="AE218" s="76"/>
    </row>
    <row r="219" spans="1:31" ht="12.75" x14ac:dyDescent="0.2">
      <c r="A219" s="76"/>
      <c r="B219" s="90">
        <v>12</v>
      </c>
      <c r="C219" s="91">
        <f ca="1">C218+C218*Input!$C$9</f>
        <v>0</v>
      </c>
      <c r="D219" s="92">
        <f t="shared" ca="1" si="200"/>
        <v>0</v>
      </c>
      <c r="E219" s="92">
        <f t="shared" ca="1" si="201"/>
        <v>0</v>
      </c>
      <c r="F219" s="92">
        <f t="shared" ca="1" si="188"/>
        <v>0</v>
      </c>
      <c r="G219" s="91">
        <f t="shared" ca="1" si="189"/>
        <v>0</v>
      </c>
      <c r="H219" s="92">
        <f t="shared" ca="1" si="202"/>
        <v>0</v>
      </c>
      <c r="I219" s="93">
        <f>Input!$C$4</f>
        <v>1.03</v>
      </c>
      <c r="J219" s="94">
        <f t="shared" ca="1" si="190"/>
        <v>0</v>
      </c>
      <c r="K219" s="94">
        <f>K218+K218*Input!$C$5</f>
        <v>2.7979667964655315</v>
      </c>
      <c r="L219" s="91">
        <f t="shared" ca="1" si="191"/>
        <v>0</v>
      </c>
      <c r="M219" s="91">
        <f ca="1">M218+M218*Input!$C$9</f>
        <v>0</v>
      </c>
      <c r="N219" s="92">
        <f t="shared" ca="1" si="203"/>
        <v>0</v>
      </c>
      <c r="O219" s="92">
        <f t="shared" ca="1" si="204"/>
        <v>0</v>
      </c>
      <c r="P219" s="92">
        <f t="shared" ca="1" si="192"/>
        <v>0</v>
      </c>
      <c r="Q219" s="91">
        <f t="shared" ca="1" si="193"/>
        <v>0</v>
      </c>
      <c r="R219" s="92">
        <f t="shared" ca="1" si="205"/>
        <v>0</v>
      </c>
      <c r="S219" s="94">
        <f t="shared" ca="1" si="194"/>
        <v>0</v>
      </c>
      <c r="T219" s="94">
        <f>T218+T218*Input!$C$5</f>
        <v>2.7979667964655315</v>
      </c>
      <c r="U219" s="91">
        <f t="shared" ca="1" si="195"/>
        <v>0</v>
      </c>
      <c r="V219" s="91">
        <f t="shared" ca="1" si="196"/>
        <v>0</v>
      </c>
      <c r="W219" s="91">
        <f t="shared" ca="1" si="197"/>
        <v>0</v>
      </c>
      <c r="X219" s="91">
        <f t="shared" ca="1" si="198"/>
        <v>0</v>
      </c>
      <c r="Y219" s="91">
        <f t="shared" ca="1" si="206"/>
        <v>0</v>
      </c>
      <c r="Z219" s="92">
        <f t="shared" ca="1" si="207"/>
        <v>-1</v>
      </c>
      <c r="AA219" s="88">
        <f t="shared" si="186"/>
        <v>12</v>
      </c>
      <c r="AB219" s="95">
        <f t="shared" ca="1" si="187"/>
        <v>0</v>
      </c>
      <c r="AC219" s="94">
        <f t="shared" ca="1" si="199"/>
        <v>0</v>
      </c>
      <c r="AD219" s="76"/>
      <c r="AE219" s="76"/>
    </row>
    <row r="220" spans="1:31" ht="12.75" x14ac:dyDescent="0.2">
      <c r="A220" s="76"/>
      <c r="B220" s="90">
        <v>13</v>
      </c>
      <c r="C220" s="91">
        <f ca="1">C219+C219*Input!$C$9</f>
        <v>0</v>
      </c>
      <c r="D220" s="92">
        <f t="shared" ca="1" si="200"/>
        <v>0</v>
      </c>
      <c r="E220" s="92">
        <f t="shared" ca="1" si="201"/>
        <v>0</v>
      </c>
      <c r="F220" s="92">
        <f t="shared" ca="1" si="188"/>
        <v>0</v>
      </c>
      <c r="G220" s="91">
        <f t="shared" ca="1" si="189"/>
        <v>0</v>
      </c>
      <c r="H220" s="92">
        <f t="shared" ca="1" si="202"/>
        <v>0</v>
      </c>
      <c r="I220" s="93">
        <f>Input!$C$4</f>
        <v>1.03</v>
      </c>
      <c r="J220" s="94">
        <f t="shared" ca="1" si="190"/>
        <v>0</v>
      </c>
      <c r="K220" s="94">
        <f>K219+K219*Input!$C$5</f>
        <v>3.0218041401827742</v>
      </c>
      <c r="L220" s="91">
        <f t="shared" ca="1" si="191"/>
        <v>0</v>
      </c>
      <c r="M220" s="91">
        <f ca="1">M219+M219*Input!$C$9</f>
        <v>0</v>
      </c>
      <c r="N220" s="92">
        <f t="shared" ca="1" si="203"/>
        <v>0</v>
      </c>
      <c r="O220" s="92">
        <f t="shared" ca="1" si="204"/>
        <v>0</v>
      </c>
      <c r="P220" s="92">
        <f t="shared" ca="1" si="192"/>
        <v>0</v>
      </c>
      <c r="Q220" s="91">
        <f t="shared" ca="1" si="193"/>
        <v>0</v>
      </c>
      <c r="R220" s="92">
        <f t="shared" ca="1" si="205"/>
        <v>0</v>
      </c>
      <c r="S220" s="94">
        <f t="shared" ca="1" si="194"/>
        <v>0</v>
      </c>
      <c r="T220" s="94">
        <f>T219+T219*Input!$C$5</f>
        <v>3.0218041401827742</v>
      </c>
      <c r="U220" s="91">
        <f t="shared" ca="1" si="195"/>
        <v>0</v>
      </c>
      <c r="V220" s="91">
        <f t="shared" ca="1" si="196"/>
        <v>0</v>
      </c>
      <c r="W220" s="91">
        <f t="shared" ca="1" si="197"/>
        <v>0</v>
      </c>
      <c r="X220" s="91">
        <f t="shared" ca="1" si="198"/>
        <v>0</v>
      </c>
      <c r="Y220" s="91">
        <f t="shared" ca="1" si="206"/>
        <v>0</v>
      </c>
      <c r="Z220" s="92">
        <f t="shared" ca="1" si="207"/>
        <v>-1</v>
      </c>
      <c r="AA220" s="88">
        <f t="shared" si="186"/>
        <v>13</v>
      </c>
      <c r="AB220" s="95">
        <f t="shared" ca="1" si="187"/>
        <v>0</v>
      </c>
      <c r="AC220" s="94">
        <f t="shared" ca="1" si="199"/>
        <v>0</v>
      </c>
      <c r="AD220" s="76"/>
      <c r="AE220" s="76"/>
    </row>
    <row r="221" spans="1:31" ht="12.75" x14ac:dyDescent="0.2">
      <c r="A221" s="76"/>
      <c r="B221" s="90">
        <v>14</v>
      </c>
      <c r="C221" s="91">
        <f ca="1">C220+C220*Input!$C$9</f>
        <v>0</v>
      </c>
      <c r="D221" s="92">
        <f t="shared" ca="1" si="200"/>
        <v>0</v>
      </c>
      <c r="E221" s="92">
        <f t="shared" ca="1" si="201"/>
        <v>0</v>
      </c>
      <c r="F221" s="92">
        <f t="shared" ca="1" si="188"/>
        <v>0</v>
      </c>
      <c r="G221" s="91">
        <f t="shared" ca="1" si="189"/>
        <v>0</v>
      </c>
      <c r="H221" s="92">
        <f t="shared" ca="1" si="202"/>
        <v>0</v>
      </c>
      <c r="I221" s="93">
        <f>Input!$C$4</f>
        <v>1.03</v>
      </c>
      <c r="J221" s="94">
        <f t="shared" ca="1" si="190"/>
        <v>0</v>
      </c>
      <c r="K221" s="94">
        <f>K220+K220*Input!$C$5</f>
        <v>3.2635484713973963</v>
      </c>
      <c r="L221" s="91">
        <f t="shared" ca="1" si="191"/>
        <v>0</v>
      </c>
      <c r="M221" s="91">
        <f ca="1">M220+M220*Input!$C$9</f>
        <v>0</v>
      </c>
      <c r="N221" s="92">
        <f t="shared" ca="1" si="203"/>
        <v>0</v>
      </c>
      <c r="O221" s="92">
        <f t="shared" ca="1" si="204"/>
        <v>0</v>
      </c>
      <c r="P221" s="92">
        <f t="shared" ca="1" si="192"/>
        <v>0</v>
      </c>
      <c r="Q221" s="91">
        <f t="shared" ca="1" si="193"/>
        <v>0</v>
      </c>
      <c r="R221" s="92">
        <f t="shared" ca="1" si="205"/>
        <v>0</v>
      </c>
      <c r="S221" s="94">
        <f t="shared" ca="1" si="194"/>
        <v>0</v>
      </c>
      <c r="T221" s="94">
        <f>T220+T220*Input!$C$5</f>
        <v>3.2635484713973963</v>
      </c>
      <c r="U221" s="91">
        <f t="shared" ca="1" si="195"/>
        <v>0</v>
      </c>
      <c r="V221" s="91">
        <f t="shared" ca="1" si="196"/>
        <v>0</v>
      </c>
      <c r="W221" s="91">
        <f t="shared" ca="1" si="197"/>
        <v>0</v>
      </c>
      <c r="X221" s="91">
        <f t="shared" ca="1" si="198"/>
        <v>0</v>
      </c>
      <c r="Y221" s="91">
        <f t="shared" ca="1" si="206"/>
        <v>0</v>
      </c>
      <c r="Z221" s="92">
        <f t="shared" ca="1" si="207"/>
        <v>-1</v>
      </c>
      <c r="AA221" s="88">
        <f t="shared" si="186"/>
        <v>14</v>
      </c>
      <c r="AB221" s="95">
        <f t="shared" ca="1" si="187"/>
        <v>0</v>
      </c>
      <c r="AC221" s="94">
        <f t="shared" ca="1" si="199"/>
        <v>0</v>
      </c>
      <c r="AD221" s="76"/>
      <c r="AE221" s="76"/>
    </row>
    <row r="222" spans="1:31" ht="12.75" x14ac:dyDescent="0.2">
      <c r="A222" s="76"/>
      <c r="B222" s="90">
        <v>15</v>
      </c>
      <c r="C222" s="91">
        <f ca="1">C221+C221*Input!$C$9</f>
        <v>0</v>
      </c>
      <c r="D222" s="92">
        <f t="shared" ca="1" si="200"/>
        <v>0</v>
      </c>
      <c r="E222" s="92">
        <f t="shared" ca="1" si="201"/>
        <v>0</v>
      </c>
      <c r="F222" s="92">
        <f t="shared" ca="1" si="188"/>
        <v>0</v>
      </c>
      <c r="G222" s="91">
        <f t="shared" ca="1" si="189"/>
        <v>0</v>
      </c>
      <c r="H222" s="92">
        <f t="shared" ca="1" si="202"/>
        <v>0</v>
      </c>
      <c r="I222" s="93">
        <f>Input!$C$4</f>
        <v>1.03</v>
      </c>
      <c r="J222" s="94">
        <f t="shared" ca="1" si="190"/>
        <v>0</v>
      </c>
      <c r="K222" s="94">
        <f>K221+K221*Input!$C$5</f>
        <v>3.5246323491091882</v>
      </c>
      <c r="L222" s="91">
        <f t="shared" ca="1" si="191"/>
        <v>0</v>
      </c>
      <c r="M222" s="91">
        <f ca="1">M221+M221*Input!$C$9</f>
        <v>0</v>
      </c>
      <c r="N222" s="92">
        <f t="shared" ca="1" si="203"/>
        <v>0</v>
      </c>
      <c r="O222" s="92">
        <f t="shared" ca="1" si="204"/>
        <v>0</v>
      </c>
      <c r="P222" s="92">
        <f t="shared" ca="1" si="192"/>
        <v>0</v>
      </c>
      <c r="Q222" s="91">
        <f t="shared" ca="1" si="193"/>
        <v>0</v>
      </c>
      <c r="R222" s="92">
        <f t="shared" ca="1" si="205"/>
        <v>0</v>
      </c>
      <c r="S222" s="94">
        <f t="shared" ca="1" si="194"/>
        <v>0</v>
      </c>
      <c r="T222" s="94">
        <f>T221+T221*Input!$C$5</f>
        <v>3.5246323491091882</v>
      </c>
      <c r="U222" s="91">
        <f t="shared" ca="1" si="195"/>
        <v>0</v>
      </c>
      <c r="V222" s="91">
        <f t="shared" ca="1" si="196"/>
        <v>0</v>
      </c>
      <c r="W222" s="91">
        <f t="shared" ca="1" si="197"/>
        <v>0</v>
      </c>
      <c r="X222" s="91">
        <f t="shared" ca="1" si="198"/>
        <v>0</v>
      </c>
      <c r="Y222" s="91">
        <f t="shared" ca="1" si="206"/>
        <v>0</v>
      </c>
      <c r="Z222" s="92">
        <f t="shared" ca="1" si="207"/>
        <v>-1</v>
      </c>
      <c r="AA222" s="88">
        <f t="shared" si="186"/>
        <v>15</v>
      </c>
      <c r="AB222" s="95">
        <f t="shared" ca="1" si="187"/>
        <v>0</v>
      </c>
      <c r="AC222" s="94">
        <f t="shared" ca="1" si="199"/>
        <v>0</v>
      </c>
      <c r="AD222" s="76"/>
      <c r="AE222" s="76"/>
    </row>
    <row r="223" spans="1:31" ht="12.75" x14ac:dyDescent="0.2">
      <c r="A223" s="76"/>
      <c r="B223" s="90">
        <v>16</v>
      </c>
      <c r="C223" s="91">
        <f ca="1">C222+C222*Input!$C$9</f>
        <v>0</v>
      </c>
      <c r="D223" s="92">
        <f t="shared" ca="1" si="200"/>
        <v>0</v>
      </c>
      <c r="E223" s="92">
        <f t="shared" ca="1" si="201"/>
        <v>0</v>
      </c>
      <c r="F223" s="92">
        <f t="shared" ca="1" si="188"/>
        <v>0</v>
      </c>
      <c r="G223" s="91">
        <f t="shared" ca="1" si="189"/>
        <v>0</v>
      </c>
      <c r="H223" s="92">
        <f t="shared" ca="1" si="202"/>
        <v>0</v>
      </c>
      <c r="I223" s="93">
        <f>Input!$C$4</f>
        <v>1.03</v>
      </c>
      <c r="J223" s="94">
        <f t="shared" ca="1" si="190"/>
        <v>0</v>
      </c>
      <c r="K223" s="94">
        <f>K222+K222*Input!$C$5</f>
        <v>3.8066029370379235</v>
      </c>
      <c r="L223" s="91">
        <f t="shared" ca="1" si="191"/>
        <v>0</v>
      </c>
      <c r="M223" s="91">
        <f ca="1">M222+M222*Input!$C$9</f>
        <v>0</v>
      </c>
      <c r="N223" s="92">
        <f t="shared" ca="1" si="203"/>
        <v>0</v>
      </c>
      <c r="O223" s="92">
        <f t="shared" ca="1" si="204"/>
        <v>0</v>
      </c>
      <c r="P223" s="92">
        <f t="shared" ca="1" si="192"/>
        <v>0</v>
      </c>
      <c r="Q223" s="91">
        <f t="shared" ca="1" si="193"/>
        <v>0</v>
      </c>
      <c r="R223" s="92">
        <f t="shared" ca="1" si="205"/>
        <v>0</v>
      </c>
      <c r="S223" s="94">
        <f t="shared" ca="1" si="194"/>
        <v>0</v>
      </c>
      <c r="T223" s="94">
        <f>T222+T222*Input!$C$5</f>
        <v>3.8066029370379235</v>
      </c>
      <c r="U223" s="91">
        <f t="shared" ca="1" si="195"/>
        <v>0</v>
      </c>
      <c r="V223" s="91">
        <f t="shared" ca="1" si="196"/>
        <v>0</v>
      </c>
      <c r="W223" s="91">
        <f t="shared" ca="1" si="197"/>
        <v>0</v>
      </c>
      <c r="X223" s="91">
        <f t="shared" ca="1" si="198"/>
        <v>0</v>
      </c>
      <c r="Y223" s="91">
        <f t="shared" ca="1" si="206"/>
        <v>0</v>
      </c>
      <c r="Z223" s="92">
        <f t="shared" ca="1" si="207"/>
        <v>-1</v>
      </c>
      <c r="AA223" s="88">
        <f t="shared" si="186"/>
        <v>16</v>
      </c>
      <c r="AB223" s="95">
        <f t="shared" ca="1" si="187"/>
        <v>0</v>
      </c>
      <c r="AC223" s="94">
        <f t="shared" ca="1" si="199"/>
        <v>0</v>
      </c>
      <c r="AD223" s="76"/>
      <c r="AE223" s="76"/>
    </row>
    <row r="224" spans="1:31" ht="12.75" x14ac:dyDescent="0.2">
      <c r="A224" s="76"/>
      <c r="B224" s="90">
        <v>17</v>
      </c>
      <c r="C224" s="91">
        <f ca="1">C223+C223*Input!$C$9</f>
        <v>0</v>
      </c>
      <c r="D224" s="92">
        <f t="shared" ca="1" si="200"/>
        <v>0</v>
      </c>
      <c r="E224" s="92">
        <f t="shared" ca="1" si="201"/>
        <v>0</v>
      </c>
      <c r="F224" s="92">
        <f t="shared" ca="1" si="188"/>
        <v>0</v>
      </c>
      <c r="G224" s="91">
        <f t="shared" ca="1" si="189"/>
        <v>0</v>
      </c>
      <c r="H224" s="92">
        <f t="shared" ca="1" si="202"/>
        <v>0</v>
      </c>
      <c r="I224" s="93">
        <f>Input!$C$4</f>
        <v>1.03</v>
      </c>
      <c r="J224" s="94">
        <f t="shared" ca="1" si="190"/>
        <v>0</v>
      </c>
      <c r="K224" s="94">
        <f>K223+K223*Input!$C$5</f>
        <v>4.1111311720009578</v>
      </c>
      <c r="L224" s="91">
        <f t="shared" ca="1" si="191"/>
        <v>0</v>
      </c>
      <c r="M224" s="91">
        <f ca="1">M223+M223*Input!$C$9</f>
        <v>0</v>
      </c>
      <c r="N224" s="92">
        <f t="shared" ca="1" si="203"/>
        <v>0</v>
      </c>
      <c r="O224" s="92">
        <f t="shared" ca="1" si="204"/>
        <v>0</v>
      </c>
      <c r="P224" s="92">
        <f t="shared" ca="1" si="192"/>
        <v>0</v>
      </c>
      <c r="Q224" s="91">
        <f t="shared" ca="1" si="193"/>
        <v>0</v>
      </c>
      <c r="R224" s="92">
        <f t="shared" ca="1" si="205"/>
        <v>0</v>
      </c>
      <c r="S224" s="94">
        <f t="shared" ca="1" si="194"/>
        <v>0</v>
      </c>
      <c r="T224" s="94">
        <f>T223+T223*Input!$C$5</f>
        <v>4.1111311720009578</v>
      </c>
      <c r="U224" s="91">
        <f t="shared" ca="1" si="195"/>
        <v>0</v>
      </c>
      <c r="V224" s="91">
        <f t="shared" ca="1" si="196"/>
        <v>0</v>
      </c>
      <c r="W224" s="91">
        <f t="shared" ca="1" si="197"/>
        <v>0</v>
      </c>
      <c r="X224" s="91">
        <f t="shared" ca="1" si="198"/>
        <v>0</v>
      </c>
      <c r="Y224" s="91">
        <f t="shared" ca="1" si="206"/>
        <v>0</v>
      </c>
      <c r="Z224" s="92">
        <f t="shared" ca="1" si="207"/>
        <v>-1</v>
      </c>
      <c r="AA224" s="88">
        <f t="shared" si="186"/>
        <v>17</v>
      </c>
      <c r="AB224" s="95">
        <f t="shared" ca="1" si="187"/>
        <v>0</v>
      </c>
      <c r="AC224" s="94">
        <f t="shared" ca="1" si="199"/>
        <v>0</v>
      </c>
      <c r="AD224" s="76"/>
      <c r="AE224" s="76"/>
    </row>
    <row r="225" spans="1:31" ht="12.75" x14ac:dyDescent="0.2">
      <c r="A225" s="76"/>
      <c r="B225" s="90">
        <v>18</v>
      </c>
      <c r="C225" s="91">
        <f ca="1">C224+C224*Input!$C$9</f>
        <v>0</v>
      </c>
      <c r="D225" s="92">
        <f t="shared" ca="1" si="200"/>
        <v>0</v>
      </c>
      <c r="E225" s="92">
        <f t="shared" ca="1" si="201"/>
        <v>0</v>
      </c>
      <c r="F225" s="92">
        <f t="shared" ca="1" si="188"/>
        <v>0</v>
      </c>
      <c r="G225" s="91">
        <f t="shared" ca="1" si="189"/>
        <v>0</v>
      </c>
      <c r="H225" s="92">
        <f t="shared" ca="1" si="202"/>
        <v>0</v>
      </c>
      <c r="I225" s="93">
        <f>Input!$C$4</f>
        <v>1.03</v>
      </c>
      <c r="J225" s="94">
        <f t="shared" ca="1" si="190"/>
        <v>0</v>
      </c>
      <c r="K225" s="94">
        <f>K224+K224*Input!$C$5</f>
        <v>4.4400216657610345</v>
      </c>
      <c r="L225" s="91">
        <f t="shared" ca="1" si="191"/>
        <v>0</v>
      </c>
      <c r="M225" s="91">
        <f ca="1">M224+M224*Input!$C$9</f>
        <v>0</v>
      </c>
      <c r="N225" s="92">
        <f t="shared" ca="1" si="203"/>
        <v>0</v>
      </c>
      <c r="O225" s="92">
        <f t="shared" ca="1" si="204"/>
        <v>0</v>
      </c>
      <c r="P225" s="92">
        <f t="shared" ca="1" si="192"/>
        <v>0</v>
      </c>
      <c r="Q225" s="91">
        <f t="shared" ca="1" si="193"/>
        <v>0</v>
      </c>
      <c r="R225" s="92">
        <f t="shared" ca="1" si="205"/>
        <v>0</v>
      </c>
      <c r="S225" s="94">
        <f t="shared" ca="1" si="194"/>
        <v>0</v>
      </c>
      <c r="T225" s="94">
        <f>T224+T224*Input!$C$5</f>
        <v>4.4400216657610345</v>
      </c>
      <c r="U225" s="91">
        <f t="shared" ca="1" si="195"/>
        <v>0</v>
      </c>
      <c r="V225" s="91">
        <f t="shared" ca="1" si="196"/>
        <v>0</v>
      </c>
      <c r="W225" s="91">
        <f t="shared" ca="1" si="197"/>
        <v>0</v>
      </c>
      <c r="X225" s="91">
        <f t="shared" ca="1" si="198"/>
        <v>0</v>
      </c>
      <c r="Y225" s="91">
        <f t="shared" ca="1" si="206"/>
        <v>0</v>
      </c>
      <c r="Z225" s="92">
        <f t="shared" ca="1" si="207"/>
        <v>-1</v>
      </c>
      <c r="AA225" s="88">
        <f t="shared" si="186"/>
        <v>18</v>
      </c>
      <c r="AB225" s="95">
        <f t="shared" ca="1" si="187"/>
        <v>0</v>
      </c>
      <c r="AC225" s="94">
        <f t="shared" ca="1" si="199"/>
        <v>0</v>
      </c>
      <c r="AD225" s="76"/>
      <c r="AE225" s="76"/>
    </row>
    <row r="226" spans="1:31" ht="12.75" x14ac:dyDescent="0.2">
      <c r="A226" s="76"/>
      <c r="B226" s="90">
        <v>19</v>
      </c>
      <c r="C226" s="91">
        <f ca="1">C225+C225*Input!$C$9</f>
        <v>0</v>
      </c>
      <c r="D226" s="92">
        <f t="shared" ca="1" si="200"/>
        <v>0</v>
      </c>
      <c r="E226" s="92">
        <f t="shared" ca="1" si="201"/>
        <v>0</v>
      </c>
      <c r="F226" s="92">
        <f t="shared" ca="1" si="188"/>
        <v>0</v>
      </c>
      <c r="G226" s="91">
        <f t="shared" ca="1" si="189"/>
        <v>0</v>
      </c>
      <c r="H226" s="92">
        <f t="shared" ca="1" si="202"/>
        <v>0</v>
      </c>
      <c r="I226" s="93">
        <f>Input!$C$4</f>
        <v>1.03</v>
      </c>
      <c r="J226" s="94">
        <f t="shared" ca="1" si="190"/>
        <v>0</v>
      </c>
      <c r="K226" s="94">
        <f>K225+K225*Input!$C$5</f>
        <v>4.7952233990219177</v>
      </c>
      <c r="L226" s="91">
        <f t="shared" ca="1" si="191"/>
        <v>0</v>
      </c>
      <c r="M226" s="91">
        <f ca="1">M225+M225*Input!$C$9</f>
        <v>0</v>
      </c>
      <c r="N226" s="92">
        <f t="shared" ca="1" si="203"/>
        <v>0</v>
      </c>
      <c r="O226" s="92">
        <f t="shared" ca="1" si="204"/>
        <v>0</v>
      </c>
      <c r="P226" s="92">
        <f t="shared" ca="1" si="192"/>
        <v>0</v>
      </c>
      <c r="Q226" s="91">
        <f t="shared" ca="1" si="193"/>
        <v>0</v>
      </c>
      <c r="R226" s="92">
        <f t="shared" ca="1" si="205"/>
        <v>0</v>
      </c>
      <c r="S226" s="94">
        <f t="shared" ca="1" si="194"/>
        <v>0</v>
      </c>
      <c r="T226" s="94">
        <f>T225+T225*Input!$C$5</f>
        <v>4.7952233990219177</v>
      </c>
      <c r="U226" s="91">
        <f t="shared" ca="1" si="195"/>
        <v>0</v>
      </c>
      <c r="V226" s="91">
        <f t="shared" ca="1" si="196"/>
        <v>0</v>
      </c>
      <c r="W226" s="91">
        <f t="shared" ca="1" si="197"/>
        <v>0</v>
      </c>
      <c r="X226" s="91">
        <f t="shared" ca="1" si="198"/>
        <v>0</v>
      </c>
      <c r="Y226" s="91">
        <f t="shared" ca="1" si="206"/>
        <v>0</v>
      </c>
      <c r="Z226" s="92">
        <f t="shared" ca="1" si="207"/>
        <v>-1</v>
      </c>
      <c r="AA226" s="88">
        <f t="shared" si="186"/>
        <v>19</v>
      </c>
      <c r="AB226" s="95">
        <f t="shared" ca="1" si="187"/>
        <v>0</v>
      </c>
      <c r="AC226" s="94">
        <f t="shared" ca="1" si="199"/>
        <v>0</v>
      </c>
      <c r="AD226" s="76"/>
      <c r="AE226" s="76"/>
    </row>
    <row r="227" spans="1:31" ht="12.75" x14ac:dyDescent="0.2">
      <c r="A227" s="76"/>
      <c r="B227" s="90">
        <v>20</v>
      </c>
      <c r="C227" s="91">
        <f ca="1">C226+C226*Input!$C$9</f>
        <v>0</v>
      </c>
      <c r="D227" s="92">
        <f t="shared" ca="1" si="200"/>
        <v>0</v>
      </c>
      <c r="E227" s="92">
        <f t="shared" ca="1" si="201"/>
        <v>0</v>
      </c>
      <c r="F227" s="92">
        <f t="shared" ca="1" si="188"/>
        <v>0</v>
      </c>
      <c r="G227" s="91">
        <f t="shared" ca="1" si="189"/>
        <v>0</v>
      </c>
      <c r="H227" s="92">
        <f t="shared" ca="1" si="202"/>
        <v>0</v>
      </c>
      <c r="I227" s="93">
        <f>Input!$C$4</f>
        <v>1.03</v>
      </c>
      <c r="J227" s="94">
        <f t="shared" ca="1" si="190"/>
        <v>0</v>
      </c>
      <c r="K227" s="94">
        <f>K226+K226*Input!$C$5</f>
        <v>5.1788412709436713</v>
      </c>
      <c r="L227" s="91">
        <f t="shared" ca="1" si="191"/>
        <v>0</v>
      </c>
      <c r="M227" s="91">
        <f ca="1">M226+M226*Input!$C$9</f>
        <v>0</v>
      </c>
      <c r="N227" s="92">
        <f t="shared" ca="1" si="203"/>
        <v>0</v>
      </c>
      <c r="O227" s="92">
        <f t="shared" ca="1" si="204"/>
        <v>0</v>
      </c>
      <c r="P227" s="92">
        <f t="shared" ca="1" si="192"/>
        <v>0</v>
      </c>
      <c r="Q227" s="91">
        <f t="shared" ca="1" si="193"/>
        <v>0</v>
      </c>
      <c r="R227" s="92">
        <f t="shared" ca="1" si="205"/>
        <v>0</v>
      </c>
      <c r="S227" s="94">
        <f t="shared" ca="1" si="194"/>
        <v>0</v>
      </c>
      <c r="T227" s="94">
        <f>T226+T226*Input!$C$5</f>
        <v>5.1788412709436713</v>
      </c>
      <c r="U227" s="91">
        <f t="shared" ca="1" si="195"/>
        <v>0</v>
      </c>
      <c r="V227" s="91">
        <f t="shared" ca="1" si="196"/>
        <v>0</v>
      </c>
      <c r="W227" s="91">
        <f t="shared" ca="1" si="197"/>
        <v>0</v>
      </c>
      <c r="X227" s="91">
        <f t="shared" ca="1" si="198"/>
        <v>0</v>
      </c>
      <c r="Y227" s="91">
        <f t="shared" ca="1" si="206"/>
        <v>0</v>
      </c>
      <c r="Z227" s="92">
        <f t="shared" ca="1" si="207"/>
        <v>-1</v>
      </c>
      <c r="AA227" s="88">
        <f t="shared" si="186"/>
        <v>20</v>
      </c>
      <c r="AB227" s="95">
        <f t="shared" ca="1" si="187"/>
        <v>0</v>
      </c>
      <c r="AC227" s="94">
        <f t="shared" ca="1" si="199"/>
        <v>0</v>
      </c>
      <c r="AD227" s="76"/>
      <c r="AE227" s="76"/>
    </row>
    <row r="228" spans="1:31" ht="12.75" x14ac:dyDescent="0.2">
      <c r="A228" s="76"/>
      <c r="B228" s="90">
        <v>21</v>
      </c>
      <c r="C228" s="91">
        <f ca="1">C227+C227*Input!$C$9</f>
        <v>0</v>
      </c>
      <c r="D228" s="92">
        <f t="shared" ca="1" si="200"/>
        <v>0</v>
      </c>
      <c r="E228" s="92">
        <f t="shared" ca="1" si="201"/>
        <v>0</v>
      </c>
      <c r="F228" s="92">
        <f t="shared" ca="1" si="188"/>
        <v>0</v>
      </c>
      <c r="G228" s="91">
        <f t="shared" ca="1" si="189"/>
        <v>0</v>
      </c>
      <c r="H228" s="92">
        <f t="shared" ca="1" si="202"/>
        <v>0</v>
      </c>
      <c r="I228" s="93">
        <f>Input!$C$4</f>
        <v>1.03</v>
      </c>
      <c r="J228" s="94">
        <f t="shared" ca="1" si="190"/>
        <v>0</v>
      </c>
      <c r="K228" s="94">
        <f>K227+K227*Input!$C$5</f>
        <v>5.5931485726191648</v>
      </c>
      <c r="L228" s="91">
        <f t="shared" ca="1" si="191"/>
        <v>0</v>
      </c>
      <c r="M228" s="91">
        <f ca="1">M227+M227*Input!$C$9</f>
        <v>0</v>
      </c>
      <c r="N228" s="92">
        <f t="shared" ca="1" si="203"/>
        <v>0</v>
      </c>
      <c r="O228" s="92">
        <f t="shared" ca="1" si="204"/>
        <v>0</v>
      </c>
      <c r="P228" s="92">
        <f t="shared" ca="1" si="192"/>
        <v>0</v>
      </c>
      <c r="Q228" s="91">
        <f t="shared" ca="1" si="193"/>
        <v>0</v>
      </c>
      <c r="R228" s="92">
        <f t="shared" ca="1" si="205"/>
        <v>0</v>
      </c>
      <c r="S228" s="94">
        <f t="shared" ca="1" si="194"/>
        <v>0</v>
      </c>
      <c r="T228" s="94">
        <f>T227+T227*Input!$C$5</f>
        <v>5.5931485726191648</v>
      </c>
      <c r="U228" s="91">
        <f t="shared" ca="1" si="195"/>
        <v>0</v>
      </c>
      <c r="V228" s="91">
        <f t="shared" ca="1" si="196"/>
        <v>0</v>
      </c>
      <c r="W228" s="91">
        <f t="shared" ca="1" si="197"/>
        <v>0</v>
      </c>
      <c r="X228" s="91">
        <f t="shared" ca="1" si="198"/>
        <v>0</v>
      </c>
      <c r="Y228" s="91">
        <f t="shared" ca="1" si="206"/>
        <v>0</v>
      </c>
      <c r="Z228" s="92">
        <f t="shared" ca="1" si="207"/>
        <v>-1</v>
      </c>
      <c r="AA228" s="88">
        <f t="shared" si="186"/>
        <v>21</v>
      </c>
      <c r="AB228" s="95">
        <f t="shared" ca="1" si="187"/>
        <v>0</v>
      </c>
      <c r="AC228" s="94">
        <f t="shared" ca="1" si="199"/>
        <v>0</v>
      </c>
      <c r="AD228" s="76"/>
      <c r="AE228" s="76"/>
    </row>
    <row r="229" spans="1:31" ht="12.75" x14ac:dyDescent="0.2">
      <c r="A229" s="76"/>
      <c r="B229" s="90">
        <v>22</v>
      </c>
      <c r="C229" s="91">
        <f ca="1">C228+C228*Input!$C$9</f>
        <v>0</v>
      </c>
      <c r="D229" s="92">
        <f t="shared" ca="1" si="200"/>
        <v>0</v>
      </c>
      <c r="E229" s="92">
        <f t="shared" ca="1" si="201"/>
        <v>0</v>
      </c>
      <c r="F229" s="92">
        <f t="shared" ca="1" si="188"/>
        <v>0</v>
      </c>
      <c r="G229" s="91">
        <f t="shared" ca="1" si="189"/>
        <v>0</v>
      </c>
      <c r="H229" s="92">
        <f t="shared" ca="1" si="202"/>
        <v>0</v>
      </c>
      <c r="I229" s="93">
        <f>Input!$C$4</f>
        <v>1.03</v>
      </c>
      <c r="J229" s="94">
        <f t="shared" ca="1" si="190"/>
        <v>0</v>
      </c>
      <c r="K229" s="94">
        <f>K228+K228*Input!$C$5</f>
        <v>6.0406004584286981</v>
      </c>
      <c r="L229" s="91">
        <f t="shared" ca="1" si="191"/>
        <v>0</v>
      </c>
      <c r="M229" s="91">
        <f ca="1">M228+M228*Input!$C$9</f>
        <v>0</v>
      </c>
      <c r="N229" s="92">
        <f t="shared" ca="1" si="203"/>
        <v>0</v>
      </c>
      <c r="O229" s="92">
        <f t="shared" ca="1" si="204"/>
        <v>0</v>
      </c>
      <c r="P229" s="92">
        <f t="shared" ca="1" si="192"/>
        <v>0</v>
      </c>
      <c r="Q229" s="91">
        <f t="shared" ca="1" si="193"/>
        <v>0</v>
      </c>
      <c r="R229" s="92">
        <f t="shared" ca="1" si="205"/>
        <v>0</v>
      </c>
      <c r="S229" s="94">
        <f t="shared" ca="1" si="194"/>
        <v>0</v>
      </c>
      <c r="T229" s="94">
        <f>T228+T228*Input!$C$5</f>
        <v>6.0406004584286981</v>
      </c>
      <c r="U229" s="91">
        <f t="shared" ca="1" si="195"/>
        <v>0</v>
      </c>
      <c r="V229" s="91">
        <f t="shared" ca="1" si="196"/>
        <v>0</v>
      </c>
      <c r="W229" s="91">
        <f t="shared" ca="1" si="197"/>
        <v>0</v>
      </c>
      <c r="X229" s="91">
        <f t="shared" ca="1" si="198"/>
        <v>0</v>
      </c>
      <c r="Y229" s="91">
        <f t="shared" ca="1" si="206"/>
        <v>0</v>
      </c>
      <c r="Z229" s="92">
        <f t="shared" ca="1" si="207"/>
        <v>-1</v>
      </c>
      <c r="AA229" s="88">
        <f t="shared" si="186"/>
        <v>22</v>
      </c>
      <c r="AB229" s="95">
        <f t="shared" ca="1" si="187"/>
        <v>0</v>
      </c>
      <c r="AC229" s="94">
        <f t="shared" ca="1" si="199"/>
        <v>0</v>
      </c>
      <c r="AD229" s="76"/>
      <c r="AE229" s="76"/>
    </row>
    <row r="230" spans="1:31" ht="12.75" x14ac:dyDescent="0.2">
      <c r="A230" s="76"/>
      <c r="B230" s="90">
        <v>23</v>
      </c>
      <c r="C230" s="91">
        <f ca="1">C229+C229*Input!$C$9</f>
        <v>0</v>
      </c>
      <c r="D230" s="92">
        <f t="shared" ca="1" si="200"/>
        <v>0</v>
      </c>
      <c r="E230" s="92">
        <f t="shared" ca="1" si="201"/>
        <v>0</v>
      </c>
      <c r="F230" s="92">
        <f t="shared" ca="1" si="188"/>
        <v>0</v>
      </c>
      <c r="G230" s="91">
        <f t="shared" ca="1" si="189"/>
        <v>0</v>
      </c>
      <c r="H230" s="92">
        <f t="shared" ca="1" si="202"/>
        <v>0</v>
      </c>
      <c r="I230" s="93">
        <f>Input!$C$4</f>
        <v>1.03</v>
      </c>
      <c r="J230" s="94">
        <f t="shared" ca="1" si="190"/>
        <v>0</v>
      </c>
      <c r="K230" s="94">
        <f>K229+K229*Input!$C$5</f>
        <v>6.5238484951029942</v>
      </c>
      <c r="L230" s="91">
        <f t="shared" ca="1" si="191"/>
        <v>0</v>
      </c>
      <c r="M230" s="91">
        <f ca="1">M229+M229*Input!$C$9</f>
        <v>0</v>
      </c>
      <c r="N230" s="92">
        <f t="shared" ca="1" si="203"/>
        <v>0</v>
      </c>
      <c r="O230" s="92">
        <f t="shared" ca="1" si="204"/>
        <v>0</v>
      </c>
      <c r="P230" s="92">
        <f t="shared" ca="1" si="192"/>
        <v>0</v>
      </c>
      <c r="Q230" s="91">
        <f t="shared" ca="1" si="193"/>
        <v>0</v>
      </c>
      <c r="R230" s="92">
        <f t="shared" ca="1" si="205"/>
        <v>0</v>
      </c>
      <c r="S230" s="94">
        <f t="shared" ca="1" si="194"/>
        <v>0</v>
      </c>
      <c r="T230" s="94">
        <f>T229+T229*Input!$C$5</f>
        <v>6.5238484951029942</v>
      </c>
      <c r="U230" s="91">
        <f t="shared" ca="1" si="195"/>
        <v>0</v>
      </c>
      <c r="V230" s="91">
        <f t="shared" ca="1" si="196"/>
        <v>0</v>
      </c>
      <c r="W230" s="91">
        <f t="shared" ca="1" si="197"/>
        <v>0</v>
      </c>
      <c r="X230" s="91">
        <f t="shared" ca="1" si="198"/>
        <v>0</v>
      </c>
      <c r="Y230" s="91">
        <f t="shared" ca="1" si="206"/>
        <v>0</v>
      </c>
      <c r="Z230" s="92">
        <f t="shared" ca="1" si="207"/>
        <v>-1</v>
      </c>
      <c r="AA230" s="88">
        <f t="shared" si="186"/>
        <v>23</v>
      </c>
      <c r="AB230" s="95">
        <f t="shared" ca="1" si="187"/>
        <v>0</v>
      </c>
      <c r="AC230" s="94">
        <f t="shared" ca="1" si="199"/>
        <v>0</v>
      </c>
      <c r="AD230" s="76"/>
      <c r="AE230" s="76"/>
    </row>
    <row r="231" spans="1:31" ht="12.75" x14ac:dyDescent="0.2">
      <c r="A231" s="76"/>
      <c r="B231" s="90">
        <v>24</v>
      </c>
      <c r="C231" s="91">
        <f ca="1">C230+C230*Input!$C$9</f>
        <v>0</v>
      </c>
      <c r="D231" s="92">
        <f t="shared" ca="1" si="200"/>
        <v>0</v>
      </c>
      <c r="E231" s="92">
        <f t="shared" ca="1" si="201"/>
        <v>0</v>
      </c>
      <c r="F231" s="92">
        <f t="shared" ca="1" si="188"/>
        <v>0</v>
      </c>
      <c r="G231" s="91">
        <f t="shared" ca="1" si="189"/>
        <v>0</v>
      </c>
      <c r="H231" s="92">
        <f t="shared" ca="1" si="202"/>
        <v>0</v>
      </c>
      <c r="I231" s="93">
        <f>Input!$C$4</f>
        <v>1.03</v>
      </c>
      <c r="J231" s="94">
        <f t="shared" ca="1" si="190"/>
        <v>0</v>
      </c>
      <c r="K231" s="94">
        <f>K230+K230*Input!$C$5</f>
        <v>7.0457563747112335</v>
      </c>
      <c r="L231" s="91">
        <f t="shared" ca="1" si="191"/>
        <v>0</v>
      </c>
      <c r="M231" s="91">
        <f ca="1">M230+M230*Input!$C$9</f>
        <v>0</v>
      </c>
      <c r="N231" s="92">
        <f t="shared" ca="1" si="203"/>
        <v>0</v>
      </c>
      <c r="O231" s="92">
        <f t="shared" ca="1" si="204"/>
        <v>0</v>
      </c>
      <c r="P231" s="92">
        <f t="shared" ca="1" si="192"/>
        <v>0</v>
      </c>
      <c r="Q231" s="91">
        <f t="shared" ca="1" si="193"/>
        <v>0</v>
      </c>
      <c r="R231" s="92">
        <f t="shared" ca="1" si="205"/>
        <v>0</v>
      </c>
      <c r="S231" s="94">
        <f t="shared" ca="1" si="194"/>
        <v>0</v>
      </c>
      <c r="T231" s="94">
        <f>T230+T230*Input!$C$5</f>
        <v>7.0457563747112335</v>
      </c>
      <c r="U231" s="91">
        <f t="shared" ca="1" si="195"/>
        <v>0</v>
      </c>
      <c r="V231" s="91">
        <f t="shared" ca="1" si="196"/>
        <v>0</v>
      </c>
      <c r="W231" s="91">
        <f t="shared" ca="1" si="197"/>
        <v>0</v>
      </c>
      <c r="X231" s="91">
        <f t="shared" ca="1" si="198"/>
        <v>0</v>
      </c>
      <c r="Y231" s="91">
        <f t="shared" ca="1" si="206"/>
        <v>0</v>
      </c>
      <c r="Z231" s="92">
        <f t="shared" ca="1" si="207"/>
        <v>-1</v>
      </c>
      <c r="AA231" s="88">
        <f t="shared" si="186"/>
        <v>24</v>
      </c>
      <c r="AB231" s="95">
        <f t="shared" ca="1" si="187"/>
        <v>0</v>
      </c>
      <c r="AC231" s="94">
        <f t="shared" ca="1" si="199"/>
        <v>0</v>
      </c>
      <c r="AD231" s="76"/>
      <c r="AE231" s="76"/>
    </row>
    <row r="232" spans="1:31" ht="12.75" x14ac:dyDescent="0.2">
      <c r="A232" s="76"/>
      <c r="B232" s="90">
        <v>25</v>
      </c>
      <c r="C232" s="91">
        <f ca="1">C231+C231*Input!$C$9</f>
        <v>0</v>
      </c>
      <c r="D232" s="92">
        <f t="shared" ca="1" si="200"/>
        <v>0</v>
      </c>
      <c r="E232" s="92">
        <f t="shared" ca="1" si="201"/>
        <v>0</v>
      </c>
      <c r="F232" s="92">
        <f t="shared" ca="1" si="188"/>
        <v>0</v>
      </c>
      <c r="G232" s="91">
        <f t="shared" ca="1" si="189"/>
        <v>0</v>
      </c>
      <c r="H232" s="92">
        <f t="shared" ca="1" si="202"/>
        <v>0</v>
      </c>
      <c r="I232" s="93">
        <f>Input!$C$4</f>
        <v>1.03</v>
      </c>
      <c r="J232" s="94">
        <f t="shared" ca="1" si="190"/>
        <v>0</v>
      </c>
      <c r="K232" s="94">
        <f>K231+K231*Input!$C$5</f>
        <v>7.609416884688132</v>
      </c>
      <c r="L232" s="91">
        <f t="shared" ca="1" si="191"/>
        <v>0</v>
      </c>
      <c r="M232" s="91">
        <f ca="1">M231+M231*Input!$C$9</f>
        <v>0</v>
      </c>
      <c r="N232" s="92">
        <f t="shared" ca="1" si="203"/>
        <v>0</v>
      </c>
      <c r="O232" s="92">
        <f t="shared" ca="1" si="204"/>
        <v>0</v>
      </c>
      <c r="P232" s="92">
        <f t="shared" ca="1" si="192"/>
        <v>0</v>
      </c>
      <c r="Q232" s="91">
        <f t="shared" ca="1" si="193"/>
        <v>0</v>
      </c>
      <c r="R232" s="92">
        <f t="shared" ca="1" si="205"/>
        <v>0</v>
      </c>
      <c r="S232" s="94">
        <f t="shared" ca="1" si="194"/>
        <v>0</v>
      </c>
      <c r="T232" s="94">
        <f>T231+T231*Input!$C$5</f>
        <v>7.609416884688132</v>
      </c>
      <c r="U232" s="91">
        <f t="shared" ca="1" si="195"/>
        <v>0</v>
      </c>
      <c r="V232" s="91">
        <f t="shared" ca="1" si="196"/>
        <v>0</v>
      </c>
      <c r="W232" s="91">
        <f t="shared" ca="1" si="197"/>
        <v>0</v>
      </c>
      <c r="X232" s="91">
        <f t="shared" ca="1" si="198"/>
        <v>0</v>
      </c>
      <c r="Y232" s="91">
        <f t="shared" ca="1" si="206"/>
        <v>0</v>
      </c>
      <c r="Z232" s="92">
        <f t="shared" ca="1" si="207"/>
        <v>-1</v>
      </c>
      <c r="AA232" s="88">
        <f t="shared" si="186"/>
        <v>25</v>
      </c>
      <c r="AB232" s="95">
        <f t="shared" ca="1" si="187"/>
        <v>0</v>
      </c>
      <c r="AC232" s="94">
        <f t="shared" ca="1" si="199"/>
        <v>0</v>
      </c>
      <c r="AD232" s="76"/>
      <c r="AE232" s="76"/>
    </row>
    <row r="233" spans="1:31" ht="12.75" x14ac:dyDescent="0.2">
      <c r="A233" s="76"/>
      <c r="B233" s="90">
        <v>26</v>
      </c>
      <c r="C233" s="91">
        <f ca="1">C232+C232*Input!$C$9</f>
        <v>0</v>
      </c>
      <c r="D233" s="92">
        <f t="shared" ca="1" si="200"/>
        <v>0</v>
      </c>
      <c r="E233" s="92">
        <f t="shared" ca="1" si="201"/>
        <v>0</v>
      </c>
      <c r="F233" s="92">
        <f t="shared" ca="1" si="188"/>
        <v>0</v>
      </c>
      <c r="G233" s="91">
        <f t="shared" ca="1" si="189"/>
        <v>0</v>
      </c>
      <c r="H233" s="92">
        <f t="shared" ca="1" si="202"/>
        <v>0</v>
      </c>
      <c r="I233" s="93">
        <f>Input!$C$4</f>
        <v>1.03</v>
      </c>
      <c r="J233" s="94">
        <f t="shared" ca="1" si="190"/>
        <v>0</v>
      </c>
      <c r="K233" s="94">
        <f>K232+K232*Input!$C$5</f>
        <v>8.218170235463182</v>
      </c>
      <c r="L233" s="91">
        <f t="shared" ca="1" si="191"/>
        <v>0</v>
      </c>
      <c r="M233" s="91">
        <f ca="1">M232+M232*Input!$C$9</f>
        <v>0</v>
      </c>
      <c r="N233" s="92">
        <f t="shared" ca="1" si="203"/>
        <v>0</v>
      </c>
      <c r="O233" s="92">
        <f t="shared" ca="1" si="204"/>
        <v>0</v>
      </c>
      <c r="P233" s="92">
        <f t="shared" ca="1" si="192"/>
        <v>0</v>
      </c>
      <c r="Q233" s="91">
        <f t="shared" ca="1" si="193"/>
        <v>0</v>
      </c>
      <c r="R233" s="92">
        <f t="shared" ca="1" si="205"/>
        <v>0</v>
      </c>
      <c r="S233" s="94">
        <f t="shared" ca="1" si="194"/>
        <v>0</v>
      </c>
      <c r="T233" s="94">
        <f>T232+T232*Input!$C$5</f>
        <v>8.218170235463182</v>
      </c>
      <c r="U233" s="91">
        <f t="shared" ca="1" si="195"/>
        <v>0</v>
      </c>
      <c r="V233" s="91">
        <f t="shared" ca="1" si="196"/>
        <v>0</v>
      </c>
      <c r="W233" s="91">
        <f t="shared" ca="1" si="197"/>
        <v>0</v>
      </c>
      <c r="X233" s="91">
        <f t="shared" ca="1" si="198"/>
        <v>0</v>
      </c>
      <c r="Y233" s="91">
        <f t="shared" ca="1" si="206"/>
        <v>0</v>
      </c>
      <c r="Z233" s="92">
        <f t="shared" ca="1" si="207"/>
        <v>-1</v>
      </c>
      <c r="AA233" s="88">
        <f t="shared" si="186"/>
        <v>26</v>
      </c>
      <c r="AB233" s="95">
        <f t="shared" ca="1" si="187"/>
        <v>0</v>
      </c>
      <c r="AC233" s="94">
        <f t="shared" ca="1" si="199"/>
        <v>0</v>
      </c>
      <c r="AD233" s="76"/>
      <c r="AE233" s="76"/>
    </row>
    <row r="234" spans="1:31" ht="12.75" x14ac:dyDescent="0.2">
      <c r="A234" s="76"/>
      <c r="B234" s="90">
        <v>27</v>
      </c>
      <c r="C234" s="91">
        <f ca="1">C233+C233*Input!$C$9</f>
        <v>0</v>
      </c>
      <c r="D234" s="92">
        <f t="shared" ca="1" si="200"/>
        <v>0</v>
      </c>
      <c r="E234" s="92">
        <f t="shared" ca="1" si="201"/>
        <v>0</v>
      </c>
      <c r="F234" s="92">
        <f t="shared" ca="1" si="188"/>
        <v>0</v>
      </c>
      <c r="G234" s="91">
        <f t="shared" ca="1" si="189"/>
        <v>0</v>
      </c>
      <c r="H234" s="92">
        <f t="shared" ca="1" si="202"/>
        <v>0</v>
      </c>
      <c r="I234" s="93">
        <f>Input!$C$4</f>
        <v>1.03</v>
      </c>
      <c r="J234" s="94">
        <f t="shared" ca="1" si="190"/>
        <v>0</v>
      </c>
      <c r="K234" s="94">
        <f>K233+K233*Input!$C$5</f>
        <v>8.8756238543002368</v>
      </c>
      <c r="L234" s="91">
        <f t="shared" ca="1" si="191"/>
        <v>0</v>
      </c>
      <c r="M234" s="91">
        <f ca="1">M233+M233*Input!$C$9</f>
        <v>0</v>
      </c>
      <c r="N234" s="92">
        <f t="shared" ca="1" si="203"/>
        <v>0</v>
      </c>
      <c r="O234" s="92">
        <f t="shared" ca="1" si="204"/>
        <v>0</v>
      </c>
      <c r="P234" s="92">
        <f t="shared" ca="1" si="192"/>
        <v>0</v>
      </c>
      <c r="Q234" s="91">
        <f t="shared" ca="1" si="193"/>
        <v>0</v>
      </c>
      <c r="R234" s="92">
        <f t="shared" ca="1" si="205"/>
        <v>0</v>
      </c>
      <c r="S234" s="94">
        <f t="shared" ca="1" si="194"/>
        <v>0</v>
      </c>
      <c r="T234" s="94">
        <f>T233+T233*Input!$C$5</f>
        <v>8.8756238543002368</v>
      </c>
      <c r="U234" s="91">
        <f t="shared" ca="1" si="195"/>
        <v>0</v>
      </c>
      <c r="V234" s="91">
        <f t="shared" ca="1" si="196"/>
        <v>0</v>
      </c>
      <c r="W234" s="91">
        <f t="shared" ca="1" si="197"/>
        <v>0</v>
      </c>
      <c r="X234" s="91">
        <f t="shared" ca="1" si="198"/>
        <v>0</v>
      </c>
      <c r="Y234" s="91">
        <f t="shared" ca="1" si="206"/>
        <v>0</v>
      </c>
      <c r="Z234" s="92">
        <f t="shared" ca="1" si="207"/>
        <v>-1</v>
      </c>
      <c r="AA234" s="88">
        <f t="shared" si="186"/>
        <v>27</v>
      </c>
      <c r="AB234" s="95">
        <f t="shared" ca="1" si="187"/>
        <v>0</v>
      </c>
      <c r="AC234" s="94">
        <f t="shared" ca="1" si="199"/>
        <v>0</v>
      </c>
      <c r="AD234" s="76"/>
      <c r="AE234" s="76"/>
    </row>
    <row r="235" spans="1:31" ht="12.75" x14ac:dyDescent="0.2">
      <c r="A235" s="76"/>
      <c r="B235" s="90">
        <v>28</v>
      </c>
      <c r="C235" s="91">
        <f ca="1">C234+C234*Input!$C$9</f>
        <v>0</v>
      </c>
      <c r="D235" s="92">
        <f t="shared" ca="1" si="200"/>
        <v>0</v>
      </c>
      <c r="E235" s="92">
        <f t="shared" ca="1" si="201"/>
        <v>0</v>
      </c>
      <c r="F235" s="92">
        <f t="shared" ca="1" si="188"/>
        <v>0</v>
      </c>
      <c r="G235" s="91">
        <f t="shared" ca="1" si="189"/>
        <v>0</v>
      </c>
      <c r="H235" s="92">
        <f t="shared" ca="1" si="202"/>
        <v>0</v>
      </c>
      <c r="I235" s="93">
        <f>Input!$C$4</f>
        <v>1.03</v>
      </c>
      <c r="J235" s="94">
        <f t="shared" ca="1" si="190"/>
        <v>0</v>
      </c>
      <c r="K235" s="94">
        <f>K234+K234*Input!$C$5</f>
        <v>9.5856737626442552</v>
      </c>
      <c r="L235" s="91">
        <f t="shared" ca="1" si="191"/>
        <v>0</v>
      </c>
      <c r="M235" s="91">
        <f ca="1">M234+M234*Input!$C$9</f>
        <v>0</v>
      </c>
      <c r="N235" s="92">
        <f t="shared" ca="1" si="203"/>
        <v>0</v>
      </c>
      <c r="O235" s="92">
        <f t="shared" ca="1" si="204"/>
        <v>0</v>
      </c>
      <c r="P235" s="92">
        <f t="shared" ca="1" si="192"/>
        <v>0</v>
      </c>
      <c r="Q235" s="91">
        <f t="shared" ca="1" si="193"/>
        <v>0</v>
      </c>
      <c r="R235" s="92">
        <f t="shared" ca="1" si="205"/>
        <v>0</v>
      </c>
      <c r="S235" s="94">
        <f t="shared" ca="1" si="194"/>
        <v>0</v>
      </c>
      <c r="T235" s="94">
        <f>T234+T234*Input!$C$5</f>
        <v>9.5856737626442552</v>
      </c>
      <c r="U235" s="91">
        <f t="shared" ca="1" si="195"/>
        <v>0</v>
      </c>
      <c r="V235" s="91">
        <f t="shared" ca="1" si="196"/>
        <v>0</v>
      </c>
      <c r="W235" s="91">
        <f t="shared" ca="1" si="197"/>
        <v>0</v>
      </c>
      <c r="X235" s="91">
        <f t="shared" ca="1" si="198"/>
        <v>0</v>
      </c>
      <c r="Y235" s="91">
        <f t="shared" ca="1" si="206"/>
        <v>0</v>
      </c>
      <c r="Z235" s="92">
        <f t="shared" ca="1" si="207"/>
        <v>-1</v>
      </c>
      <c r="AA235" s="88">
        <f t="shared" si="186"/>
        <v>28</v>
      </c>
      <c r="AB235" s="95">
        <f t="shared" ca="1" si="187"/>
        <v>0</v>
      </c>
      <c r="AC235" s="94">
        <f t="shared" ca="1" si="199"/>
        <v>0</v>
      </c>
      <c r="AD235" s="76"/>
      <c r="AE235" s="76"/>
    </row>
    <row r="236" spans="1:31" ht="12.75" x14ac:dyDescent="0.2">
      <c r="A236" s="76"/>
      <c r="B236" s="90">
        <v>29</v>
      </c>
      <c r="C236" s="91">
        <f ca="1">C235+C235*Input!$C$9</f>
        <v>0</v>
      </c>
      <c r="D236" s="92">
        <f t="shared" ca="1" si="200"/>
        <v>0</v>
      </c>
      <c r="E236" s="92">
        <f t="shared" ca="1" si="201"/>
        <v>0</v>
      </c>
      <c r="F236" s="92">
        <f t="shared" ca="1" si="188"/>
        <v>0</v>
      </c>
      <c r="G236" s="91">
        <f t="shared" ca="1" si="189"/>
        <v>0</v>
      </c>
      <c r="H236" s="92">
        <f t="shared" ca="1" si="202"/>
        <v>0</v>
      </c>
      <c r="I236" s="93">
        <f>Input!$C$4</f>
        <v>1.03</v>
      </c>
      <c r="J236" s="94">
        <f t="shared" ca="1" si="190"/>
        <v>0</v>
      </c>
      <c r="K236" s="94">
        <f>K235+K235*Input!$C$5</f>
        <v>10.352527663655795</v>
      </c>
      <c r="L236" s="91">
        <f t="shared" ca="1" si="191"/>
        <v>0</v>
      </c>
      <c r="M236" s="91">
        <f ca="1">M235+M235*Input!$C$9</f>
        <v>0</v>
      </c>
      <c r="N236" s="92">
        <f t="shared" ca="1" si="203"/>
        <v>0</v>
      </c>
      <c r="O236" s="92">
        <f t="shared" ca="1" si="204"/>
        <v>0</v>
      </c>
      <c r="P236" s="92">
        <f t="shared" ca="1" si="192"/>
        <v>0</v>
      </c>
      <c r="Q236" s="91">
        <f t="shared" ca="1" si="193"/>
        <v>0</v>
      </c>
      <c r="R236" s="92">
        <f t="shared" ca="1" si="205"/>
        <v>0</v>
      </c>
      <c r="S236" s="94">
        <f t="shared" ca="1" si="194"/>
        <v>0</v>
      </c>
      <c r="T236" s="94">
        <f>T235+T235*Input!$C$5</f>
        <v>10.352527663655795</v>
      </c>
      <c r="U236" s="91">
        <f t="shared" ca="1" si="195"/>
        <v>0</v>
      </c>
      <c r="V236" s="91">
        <f t="shared" ca="1" si="196"/>
        <v>0</v>
      </c>
      <c r="W236" s="91">
        <f t="shared" ca="1" si="197"/>
        <v>0</v>
      </c>
      <c r="X236" s="91">
        <f t="shared" ca="1" si="198"/>
        <v>0</v>
      </c>
      <c r="Y236" s="91">
        <f t="shared" ca="1" si="206"/>
        <v>0</v>
      </c>
      <c r="Z236" s="92">
        <f t="shared" ca="1" si="207"/>
        <v>-1</v>
      </c>
      <c r="AA236" s="88">
        <f t="shared" si="186"/>
        <v>29</v>
      </c>
      <c r="AB236" s="95">
        <f t="shared" ca="1" si="187"/>
        <v>0</v>
      </c>
      <c r="AC236" s="94">
        <f t="shared" ca="1" si="199"/>
        <v>0</v>
      </c>
      <c r="AD236" s="76"/>
      <c r="AE236" s="76"/>
    </row>
    <row r="237" spans="1:31" ht="12.75" x14ac:dyDescent="0.2">
      <c r="A237" s="76"/>
      <c r="B237" s="90">
        <v>30</v>
      </c>
      <c r="C237" s="91">
        <f ca="1">C236+C236*Input!$C$9</f>
        <v>0</v>
      </c>
      <c r="D237" s="92">
        <f t="shared" ca="1" si="200"/>
        <v>0</v>
      </c>
      <c r="E237" s="92">
        <f t="shared" ca="1" si="201"/>
        <v>0</v>
      </c>
      <c r="F237" s="92">
        <f t="shared" ca="1" si="188"/>
        <v>0</v>
      </c>
      <c r="G237" s="91">
        <f t="shared" ca="1" si="189"/>
        <v>0</v>
      </c>
      <c r="H237" s="92">
        <f t="shared" ca="1" si="202"/>
        <v>0</v>
      </c>
      <c r="I237" s="93">
        <f>Input!$C$4</f>
        <v>1.03</v>
      </c>
      <c r="J237" s="94">
        <f t="shared" ca="1" si="190"/>
        <v>0</v>
      </c>
      <c r="K237" s="94">
        <f>K236+K236*Input!$C$5</f>
        <v>11.180729876748259</v>
      </c>
      <c r="L237" s="91">
        <f t="shared" ca="1" si="191"/>
        <v>0</v>
      </c>
      <c r="M237" s="91">
        <f ca="1">M236+M236*Input!$C$9</f>
        <v>0</v>
      </c>
      <c r="N237" s="92">
        <f t="shared" ca="1" si="203"/>
        <v>0</v>
      </c>
      <c r="O237" s="92">
        <f t="shared" ca="1" si="204"/>
        <v>0</v>
      </c>
      <c r="P237" s="92">
        <f t="shared" ca="1" si="192"/>
        <v>0</v>
      </c>
      <c r="Q237" s="91">
        <f t="shared" ca="1" si="193"/>
        <v>0</v>
      </c>
      <c r="R237" s="92">
        <f t="shared" ca="1" si="205"/>
        <v>0</v>
      </c>
      <c r="S237" s="94">
        <f t="shared" ca="1" si="194"/>
        <v>0</v>
      </c>
      <c r="T237" s="94">
        <f>T236+T236*Input!$C$5</f>
        <v>11.180729876748259</v>
      </c>
      <c r="U237" s="91">
        <f t="shared" ca="1" si="195"/>
        <v>0</v>
      </c>
      <c r="V237" s="91">
        <f t="shared" ca="1" si="196"/>
        <v>0</v>
      </c>
      <c r="W237" s="91">
        <f t="shared" ca="1" si="197"/>
        <v>0</v>
      </c>
      <c r="X237" s="91">
        <f t="shared" ca="1" si="198"/>
        <v>0</v>
      </c>
      <c r="Y237" s="91">
        <f t="shared" ca="1" si="206"/>
        <v>0</v>
      </c>
      <c r="Z237" s="92">
        <f t="shared" ca="1" si="207"/>
        <v>-1</v>
      </c>
      <c r="AA237" s="88">
        <f t="shared" si="186"/>
        <v>30</v>
      </c>
      <c r="AB237" s="95">
        <f t="shared" ca="1" si="187"/>
        <v>0</v>
      </c>
      <c r="AC237" s="94">
        <f t="shared" ca="1" si="199"/>
        <v>0</v>
      </c>
      <c r="AD237" s="76"/>
      <c r="AE237" s="76"/>
    </row>
    <row r="238" spans="1:31" ht="12.75" x14ac:dyDescent="0.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8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</row>
    <row r="239" spans="1:31" ht="12.75" x14ac:dyDescent="0.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8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</row>
    <row r="240" spans="1:31" ht="12.75" x14ac:dyDescent="0.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8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</row>
    <row r="241" spans="1:31" ht="12.75" x14ac:dyDescent="0.2">
      <c r="A241" s="62"/>
      <c r="B241" s="63" t="s">
        <v>138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4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</row>
    <row r="242" spans="1:31" ht="12.75" x14ac:dyDescent="0.2">
      <c r="A242" s="47"/>
      <c r="B242" s="47"/>
      <c r="C242" s="52" t="s">
        <v>139</v>
      </c>
      <c r="D242" s="47"/>
      <c r="E242" s="47"/>
      <c r="F242" s="47">
        <f>Formulas!B8</f>
        <v>19</v>
      </c>
      <c r="G242" s="47"/>
      <c r="H242" s="47"/>
      <c r="I242" s="47"/>
      <c r="J242" s="47"/>
      <c r="K242" s="47"/>
      <c r="L242" s="48"/>
      <c r="M242" s="52" t="s">
        <v>140</v>
      </c>
      <c r="N242" s="47"/>
      <c r="O242" s="47"/>
      <c r="P242" s="52">
        <f>Formulas!C8</f>
        <v>34</v>
      </c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</row>
    <row r="243" spans="1:31" ht="51" x14ac:dyDescent="0.2">
      <c r="A243" s="47"/>
      <c r="B243" s="52"/>
      <c r="C243" s="65" t="s">
        <v>31</v>
      </c>
      <c r="D243" s="65"/>
      <c r="E243" s="65" t="s">
        <v>32</v>
      </c>
      <c r="F243" s="65" t="s">
        <v>33</v>
      </c>
      <c r="G243" s="65" t="s">
        <v>34</v>
      </c>
      <c r="H243" s="65" t="s">
        <v>35</v>
      </c>
      <c r="I243" s="65"/>
      <c r="J243" s="65"/>
      <c r="K243" s="65" t="s">
        <v>37</v>
      </c>
      <c r="L243" s="65" t="s">
        <v>38</v>
      </c>
      <c r="M243" s="66" t="s">
        <v>65</v>
      </c>
      <c r="N243" s="67"/>
      <c r="O243" s="67" t="s">
        <v>32</v>
      </c>
      <c r="P243" s="67" t="s">
        <v>33</v>
      </c>
      <c r="Q243" s="67" t="s">
        <v>34</v>
      </c>
      <c r="R243" s="67" t="s">
        <v>35</v>
      </c>
      <c r="S243" s="67"/>
      <c r="T243" s="67" t="s">
        <v>37</v>
      </c>
      <c r="U243" s="67" t="s">
        <v>38</v>
      </c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</row>
    <row r="244" spans="1:31" ht="12.75" x14ac:dyDescent="0.2">
      <c r="A244" s="47"/>
      <c r="B244" s="52"/>
      <c r="C244" s="52">
        <f ca="1">INDIRECT("Input!D"&amp;F242)</f>
        <v>0</v>
      </c>
      <c r="D244" s="52"/>
      <c r="E244" s="52">
        <f ca="1">INDIRECT("Input!E"&amp;F242)</f>
        <v>0</v>
      </c>
      <c r="F244" s="52">
        <f ca="1">INDIRECT("Input!G"&amp;F242)</f>
        <v>0</v>
      </c>
      <c r="G244" s="52">
        <f ca="1">INDIRECT("Input!I"&amp;F242)</f>
        <v>0</v>
      </c>
      <c r="H244" s="68">
        <f ca="1">INDIRECT("Input!K"&amp;F242)</f>
        <v>0</v>
      </c>
      <c r="I244" s="52"/>
      <c r="J244" s="52"/>
      <c r="K244" s="68">
        <f ca="1">INDIRECT("Input!M"&amp;F242)</f>
        <v>0</v>
      </c>
      <c r="L244" s="52">
        <f ca="1">INDIRECT("Input!O"&amp;F242)</f>
        <v>0</v>
      </c>
      <c r="M244" s="52">
        <f ca="1">INDIRECT("Input!D"&amp;P242)</f>
        <v>0</v>
      </c>
      <c r="N244" s="52"/>
      <c r="O244" s="52">
        <f ca="1">INDIRECT("Input!E"&amp;P242)</f>
        <v>0</v>
      </c>
      <c r="P244" s="52">
        <f ca="1">INDIRECT("Input!G"&amp;P242)</f>
        <v>0</v>
      </c>
      <c r="Q244" s="52">
        <f ca="1">INDIRECT("Input!I"&amp;P242)</f>
        <v>0</v>
      </c>
      <c r="R244" s="68">
        <f ca="1">INDIRECT("Input!K"&amp;P242)</f>
        <v>0</v>
      </c>
      <c r="S244" s="52"/>
      <c r="T244" s="68">
        <f ca="1">INDIRECT("Input!M"&amp;P242)</f>
        <v>0</v>
      </c>
      <c r="U244" s="52">
        <f ca="1">INDIRECT("Input!O"&amp;P242)</f>
        <v>0</v>
      </c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</row>
    <row r="245" spans="1:31" ht="12.75" x14ac:dyDescent="0.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8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</row>
    <row r="246" spans="1:31" ht="12.75" x14ac:dyDescent="0.2">
      <c r="A246" s="76"/>
      <c r="B246" s="76"/>
      <c r="C246" s="77" t="s">
        <v>90</v>
      </c>
      <c r="D246" s="78"/>
      <c r="E246" s="78"/>
      <c r="F246" s="78"/>
      <c r="G246" s="78"/>
      <c r="H246" s="78"/>
      <c r="I246" s="78"/>
      <c r="J246" s="78"/>
      <c r="K246" s="78"/>
      <c r="L246" s="79"/>
      <c r="M246" s="80" t="s">
        <v>91</v>
      </c>
      <c r="N246" s="81"/>
      <c r="O246" s="81"/>
      <c r="P246" s="81"/>
      <c r="Q246" s="81"/>
      <c r="R246" s="81"/>
      <c r="S246" s="81"/>
      <c r="T246" s="81"/>
      <c r="U246" s="82"/>
      <c r="V246" s="83" t="s">
        <v>92</v>
      </c>
      <c r="W246" s="78"/>
      <c r="X246" s="78"/>
      <c r="Y246" s="78"/>
      <c r="Z246" s="76"/>
      <c r="AA246" s="76"/>
      <c r="AB246" s="76"/>
      <c r="AC246" s="76"/>
      <c r="AD246" s="76"/>
      <c r="AE246" s="76"/>
    </row>
    <row r="247" spans="1:31" ht="51" x14ac:dyDescent="0.2">
      <c r="A247" s="76"/>
      <c r="B247" s="84" t="s">
        <v>94</v>
      </c>
      <c r="C247" s="85" t="s">
        <v>118</v>
      </c>
      <c r="D247" s="85" t="s">
        <v>38</v>
      </c>
      <c r="E247" s="86" t="s">
        <v>119</v>
      </c>
      <c r="F247" s="86" t="s">
        <v>120</v>
      </c>
      <c r="G247" s="86" t="s">
        <v>95</v>
      </c>
      <c r="H247" s="86" t="s">
        <v>96</v>
      </c>
      <c r="I247" s="86" t="s">
        <v>121</v>
      </c>
      <c r="J247" s="86" t="s">
        <v>122</v>
      </c>
      <c r="K247" s="86" t="s">
        <v>123</v>
      </c>
      <c r="L247" s="87" t="s">
        <v>97</v>
      </c>
      <c r="M247" s="85" t="s">
        <v>118</v>
      </c>
      <c r="N247" s="85" t="s">
        <v>38</v>
      </c>
      <c r="O247" s="86" t="s">
        <v>119</v>
      </c>
      <c r="P247" s="86" t="s">
        <v>120</v>
      </c>
      <c r="Q247" s="86" t="s">
        <v>95</v>
      </c>
      <c r="R247" s="86" t="s">
        <v>96</v>
      </c>
      <c r="S247" s="86" t="s">
        <v>122</v>
      </c>
      <c r="T247" s="86" t="s">
        <v>123</v>
      </c>
      <c r="U247" s="87" t="s">
        <v>99</v>
      </c>
      <c r="V247" s="87" t="s">
        <v>100</v>
      </c>
      <c r="W247" s="87" t="s">
        <v>101</v>
      </c>
      <c r="X247" s="87" t="s">
        <v>102</v>
      </c>
      <c r="Y247" s="87" t="s">
        <v>103</v>
      </c>
      <c r="Z247" s="86" t="s">
        <v>105</v>
      </c>
      <c r="AA247" s="88" t="str">
        <f t="shared" ref="AA247:AA277" si="208">B247</f>
        <v>Years</v>
      </c>
      <c r="AB247" s="87" t="str">
        <f t="shared" ref="AB247:AB277" si="209">Y247</f>
        <v>Cumulative Savings</v>
      </c>
      <c r="AC247" s="89" t="s">
        <v>124</v>
      </c>
      <c r="AD247" s="76"/>
      <c r="AE247" s="76"/>
    </row>
    <row r="248" spans="1:31" ht="12.75" x14ac:dyDescent="0.2">
      <c r="A248" s="76"/>
      <c r="B248" s="90">
        <v>1</v>
      </c>
      <c r="C248" s="91">
        <f ca="1">E244*(H244+K244)</f>
        <v>0</v>
      </c>
      <c r="D248" s="90">
        <f ca="1">L244</f>
        <v>0</v>
      </c>
      <c r="E248" s="90">
        <v>1</v>
      </c>
      <c r="F248" s="92">
        <f t="shared" ref="F248:F277" si="210">IF(E248=INT(E248),IF(E248=0,0,1),0)</f>
        <v>1</v>
      </c>
      <c r="G248" s="91">
        <f t="shared" ref="G248:G277" ca="1" si="211">C248*F248</f>
        <v>0</v>
      </c>
      <c r="H248" s="92">
        <f ca="1">G244*F244*E244/1000</f>
        <v>0</v>
      </c>
      <c r="I248" s="93">
        <f>Input!$C$4</f>
        <v>1.03</v>
      </c>
      <c r="J248" s="94">
        <f t="shared" ref="J248:J277" ca="1" si="212">H248*I248</f>
        <v>0</v>
      </c>
      <c r="K248" s="94">
        <f>Input!$C$3</f>
        <v>1.2</v>
      </c>
      <c r="L248" s="91">
        <f t="shared" ref="L248:L277" ca="1" si="213">H248*K248</f>
        <v>0</v>
      </c>
      <c r="M248" s="91">
        <f ca="1">O244*(R244+T244)</f>
        <v>0</v>
      </c>
      <c r="N248" s="90">
        <f ca="1">U244</f>
        <v>0</v>
      </c>
      <c r="O248" s="90">
        <v>1</v>
      </c>
      <c r="P248" s="92">
        <f t="shared" ref="P248:P277" si="214">IF(O248=INT(O248),IF(O248=0,0,1),0)</f>
        <v>1</v>
      </c>
      <c r="Q248" s="91">
        <f t="shared" ref="Q248:Q277" ca="1" si="215">M248*P248</f>
        <v>0</v>
      </c>
      <c r="R248" s="92">
        <f ca="1">Q244*P244*O244/1000</f>
        <v>0</v>
      </c>
      <c r="S248" s="94">
        <f t="shared" ref="S248:S277" ca="1" si="216">I248*R248</f>
        <v>0</v>
      </c>
      <c r="T248" s="94">
        <f>Input!$C$3</f>
        <v>1.2</v>
      </c>
      <c r="U248" s="91">
        <f t="shared" ref="U248:U277" ca="1" si="217">R248*T248</f>
        <v>0</v>
      </c>
      <c r="V248" s="91">
        <f t="shared" ref="V248:V277" ca="1" si="218">G248-Q248</f>
        <v>0</v>
      </c>
      <c r="W248" s="91">
        <f t="shared" ref="W248:W277" ca="1" si="219">L248-U248</f>
        <v>0</v>
      </c>
      <c r="X248" s="91">
        <f t="shared" ref="X248:X277" ca="1" si="220">V248+W248</f>
        <v>0</v>
      </c>
      <c r="Y248" s="91">
        <f ca="1">X248</f>
        <v>0</v>
      </c>
      <c r="Z248" s="92">
        <f ca="1">IF(Y248&lt;0,0,1)</f>
        <v>1</v>
      </c>
      <c r="AA248" s="85">
        <f t="shared" si="208"/>
        <v>1</v>
      </c>
      <c r="AB248" s="95">
        <f t="shared" ca="1" si="209"/>
        <v>0</v>
      </c>
      <c r="AC248" s="94">
        <f t="shared" ref="AC248:AC277" ca="1" si="221">J248-S248</f>
        <v>0</v>
      </c>
      <c r="AD248" s="96" t="s">
        <v>125</v>
      </c>
      <c r="AE248" s="76"/>
    </row>
    <row r="249" spans="1:31" ht="12.75" x14ac:dyDescent="0.2">
      <c r="A249" s="76"/>
      <c r="B249" s="90">
        <v>2</v>
      </c>
      <c r="C249" s="91">
        <f ca="1">C248+C248*Input!$C$9</f>
        <v>0</v>
      </c>
      <c r="D249" s="92">
        <f t="shared" ref="D249:D277" ca="1" si="222">D248</f>
        <v>0</v>
      </c>
      <c r="E249" s="92">
        <f t="shared" ref="E249:E277" ca="1" si="223">IF(D249=0,0,(B249-1)/D249)</f>
        <v>0</v>
      </c>
      <c r="F249" s="92">
        <f t="shared" ca="1" si="210"/>
        <v>0</v>
      </c>
      <c r="G249" s="91">
        <f t="shared" ca="1" si="211"/>
        <v>0</v>
      </c>
      <c r="H249" s="92">
        <f t="shared" ref="H249:H277" ca="1" si="224">H248</f>
        <v>0</v>
      </c>
      <c r="I249" s="93">
        <f>Input!$C$4</f>
        <v>1.03</v>
      </c>
      <c r="J249" s="94">
        <f t="shared" ca="1" si="212"/>
        <v>0</v>
      </c>
      <c r="K249" s="94">
        <f>K248+K248*Input!$C$5</f>
        <v>1.296</v>
      </c>
      <c r="L249" s="91">
        <f t="shared" ca="1" si="213"/>
        <v>0</v>
      </c>
      <c r="M249" s="91">
        <f ca="1">M248+M248*Input!$C$9</f>
        <v>0</v>
      </c>
      <c r="N249" s="92">
        <f t="shared" ref="N249:N277" ca="1" si="225">N248</f>
        <v>0</v>
      </c>
      <c r="O249" s="92">
        <f t="shared" ref="O249:O277" ca="1" si="226">IF(N249=0,0,(B249-1)/N249)</f>
        <v>0</v>
      </c>
      <c r="P249" s="92">
        <f t="shared" ca="1" si="214"/>
        <v>0</v>
      </c>
      <c r="Q249" s="91">
        <f t="shared" ca="1" si="215"/>
        <v>0</v>
      </c>
      <c r="R249" s="92">
        <f t="shared" ref="R249:R277" ca="1" si="227">R248</f>
        <v>0</v>
      </c>
      <c r="S249" s="94">
        <f t="shared" ca="1" si="216"/>
        <v>0</v>
      </c>
      <c r="T249" s="94">
        <f>T248+T248*Input!$C$5</f>
        <v>1.296</v>
      </c>
      <c r="U249" s="91">
        <f t="shared" ca="1" si="217"/>
        <v>0</v>
      </c>
      <c r="V249" s="91">
        <f t="shared" ca="1" si="218"/>
        <v>0</v>
      </c>
      <c r="W249" s="91">
        <f t="shared" ca="1" si="219"/>
        <v>0</v>
      </c>
      <c r="X249" s="91">
        <f t="shared" ca="1" si="220"/>
        <v>0</v>
      </c>
      <c r="Y249" s="91">
        <f t="shared" ref="Y249:Y277" ca="1" si="228">X249+Y248</f>
        <v>0</v>
      </c>
      <c r="Z249" s="92">
        <f t="shared" ref="Z249:Z277" ca="1" si="229">IF(Z248=-1,-1,IF(Z248=1,-1,IF(Y249&lt;0,0,1)))</f>
        <v>-1</v>
      </c>
      <c r="AA249" s="88">
        <f t="shared" si="208"/>
        <v>2</v>
      </c>
      <c r="AB249" s="95">
        <f t="shared" ca="1" si="209"/>
        <v>0</v>
      </c>
      <c r="AC249" s="94">
        <f t="shared" ca="1" si="221"/>
        <v>0</v>
      </c>
      <c r="AD249" s="76"/>
      <c r="AE249" s="76"/>
    </row>
    <row r="250" spans="1:31" ht="12.75" x14ac:dyDescent="0.2">
      <c r="A250" s="76"/>
      <c r="B250" s="90">
        <v>3</v>
      </c>
      <c r="C250" s="91">
        <f ca="1">C249+C249*Input!$C$9</f>
        <v>0</v>
      </c>
      <c r="D250" s="92">
        <f t="shared" ca="1" si="222"/>
        <v>0</v>
      </c>
      <c r="E250" s="92">
        <f t="shared" ca="1" si="223"/>
        <v>0</v>
      </c>
      <c r="F250" s="92">
        <f t="shared" ca="1" si="210"/>
        <v>0</v>
      </c>
      <c r="G250" s="91">
        <f t="shared" ca="1" si="211"/>
        <v>0</v>
      </c>
      <c r="H250" s="92">
        <f t="shared" ca="1" si="224"/>
        <v>0</v>
      </c>
      <c r="I250" s="93">
        <f>Input!$C$4</f>
        <v>1.03</v>
      </c>
      <c r="J250" s="94">
        <f t="shared" ca="1" si="212"/>
        <v>0</v>
      </c>
      <c r="K250" s="94">
        <f>K249+K249*Input!$C$5</f>
        <v>1.39968</v>
      </c>
      <c r="L250" s="91">
        <f t="shared" ca="1" si="213"/>
        <v>0</v>
      </c>
      <c r="M250" s="91">
        <f ca="1">M249+M249*Input!$C$9</f>
        <v>0</v>
      </c>
      <c r="N250" s="92">
        <f t="shared" ca="1" si="225"/>
        <v>0</v>
      </c>
      <c r="O250" s="92">
        <f t="shared" ca="1" si="226"/>
        <v>0</v>
      </c>
      <c r="P250" s="92">
        <f t="shared" ca="1" si="214"/>
        <v>0</v>
      </c>
      <c r="Q250" s="91">
        <f t="shared" ca="1" si="215"/>
        <v>0</v>
      </c>
      <c r="R250" s="92">
        <f t="shared" ca="1" si="227"/>
        <v>0</v>
      </c>
      <c r="S250" s="94">
        <f t="shared" ca="1" si="216"/>
        <v>0</v>
      </c>
      <c r="T250" s="94">
        <f>T249+T249*Input!$C$5</f>
        <v>1.39968</v>
      </c>
      <c r="U250" s="91">
        <f t="shared" ca="1" si="217"/>
        <v>0</v>
      </c>
      <c r="V250" s="91">
        <f t="shared" ca="1" si="218"/>
        <v>0</v>
      </c>
      <c r="W250" s="91">
        <f t="shared" ca="1" si="219"/>
        <v>0</v>
      </c>
      <c r="X250" s="91">
        <f t="shared" ca="1" si="220"/>
        <v>0</v>
      </c>
      <c r="Y250" s="91">
        <f t="shared" ca="1" si="228"/>
        <v>0</v>
      </c>
      <c r="Z250" s="92">
        <f t="shared" ca="1" si="229"/>
        <v>-1</v>
      </c>
      <c r="AA250" s="88">
        <f t="shared" si="208"/>
        <v>3</v>
      </c>
      <c r="AB250" s="95">
        <f t="shared" ca="1" si="209"/>
        <v>0</v>
      </c>
      <c r="AC250" s="94">
        <f t="shared" ca="1" si="221"/>
        <v>0</v>
      </c>
      <c r="AD250" s="76"/>
      <c r="AE250" s="76"/>
    </row>
    <row r="251" spans="1:31" ht="12.75" x14ac:dyDescent="0.2">
      <c r="A251" s="76"/>
      <c r="B251" s="90">
        <v>4</v>
      </c>
      <c r="C251" s="91">
        <f ca="1">C250+C250*Input!$C$9</f>
        <v>0</v>
      </c>
      <c r="D251" s="92">
        <f t="shared" ca="1" si="222"/>
        <v>0</v>
      </c>
      <c r="E251" s="92">
        <f t="shared" ca="1" si="223"/>
        <v>0</v>
      </c>
      <c r="F251" s="92">
        <f t="shared" ca="1" si="210"/>
        <v>0</v>
      </c>
      <c r="G251" s="91">
        <f t="shared" ca="1" si="211"/>
        <v>0</v>
      </c>
      <c r="H251" s="92">
        <f t="shared" ca="1" si="224"/>
        <v>0</v>
      </c>
      <c r="I251" s="93">
        <f>Input!$C$4</f>
        <v>1.03</v>
      </c>
      <c r="J251" s="94">
        <f t="shared" ca="1" si="212"/>
        <v>0</v>
      </c>
      <c r="K251" s="94">
        <f>K250+K250*Input!$C$5</f>
        <v>1.5116544000000001</v>
      </c>
      <c r="L251" s="91">
        <f t="shared" ca="1" si="213"/>
        <v>0</v>
      </c>
      <c r="M251" s="91">
        <f ca="1">M250+M250*Input!$C$9</f>
        <v>0</v>
      </c>
      <c r="N251" s="92">
        <f t="shared" ca="1" si="225"/>
        <v>0</v>
      </c>
      <c r="O251" s="92">
        <f t="shared" ca="1" si="226"/>
        <v>0</v>
      </c>
      <c r="P251" s="92">
        <f t="shared" ca="1" si="214"/>
        <v>0</v>
      </c>
      <c r="Q251" s="91">
        <f t="shared" ca="1" si="215"/>
        <v>0</v>
      </c>
      <c r="R251" s="92">
        <f t="shared" ca="1" si="227"/>
        <v>0</v>
      </c>
      <c r="S251" s="94">
        <f t="shared" ca="1" si="216"/>
        <v>0</v>
      </c>
      <c r="T251" s="94">
        <f>T250+T250*Input!$C$5</f>
        <v>1.5116544000000001</v>
      </c>
      <c r="U251" s="91">
        <f t="shared" ca="1" si="217"/>
        <v>0</v>
      </c>
      <c r="V251" s="91">
        <f t="shared" ca="1" si="218"/>
        <v>0</v>
      </c>
      <c r="W251" s="91">
        <f t="shared" ca="1" si="219"/>
        <v>0</v>
      </c>
      <c r="X251" s="91">
        <f t="shared" ca="1" si="220"/>
        <v>0</v>
      </c>
      <c r="Y251" s="91">
        <f t="shared" ca="1" si="228"/>
        <v>0</v>
      </c>
      <c r="Z251" s="92">
        <f t="shared" ca="1" si="229"/>
        <v>-1</v>
      </c>
      <c r="AA251" s="88">
        <f t="shared" si="208"/>
        <v>4</v>
      </c>
      <c r="AB251" s="95">
        <f t="shared" ca="1" si="209"/>
        <v>0</v>
      </c>
      <c r="AC251" s="94">
        <f t="shared" ca="1" si="221"/>
        <v>0</v>
      </c>
      <c r="AD251" s="76"/>
      <c r="AE251" s="76"/>
    </row>
    <row r="252" spans="1:31" ht="12.75" x14ac:dyDescent="0.2">
      <c r="A252" s="76"/>
      <c r="B252" s="90">
        <v>5</v>
      </c>
      <c r="C252" s="91">
        <f ca="1">C251+C251*Input!$C$9</f>
        <v>0</v>
      </c>
      <c r="D252" s="92">
        <f t="shared" ca="1" si="222"/>
        <v>0</v>
      </c>
      <c r="E252" s="92">
        <f t="shared" ca="1" si="223"/>
        <v>0</v>
      </c>
      <c r="F252" s="92">
        <f t="shared" ca="1" si="210"/>
        <v>0</v>
      </c>
      <c r="G252" s="91">
        <f t="shared" ca="1" si="211"/>
        <v>0</v>
      </c>
      <c r="H252" s="92">
        <f t="shared" ca="1" si="224"/>
        <v>0</v>
      </c>
      <c r="I252" s="93">
        <f>Input!$C$4</f>
        <v>1.03</v>
      </c>
      <c r="J252" s="94">
        <f t="shared" ca="1" si="212"/>
        <v>0</v>
      </c>
      <c r="K252" s="94">
        <f>K251+K251*Input!$C$5</f>
        <v>1.6325867520000001</v>
      </c>
      <c r="L252" s="91">
        <f t="shared" ca="1" si="213"/>
        <v>0</v>
      </c>
      <c r="M252" s="91">
        <f ca="1">M251+M251*Input!$C$9</f>
        <v>0</v>
      </c>
      <c r="N252" s="92">
        <f t="shared" ca="1" si="225"/>
        <v>0</v>
      </c>
      <c r="O252" s="92">
        <f t="shared" ca="1" si="226"/>
        <v>0</v>
      </c>
      <c r="P252" s="92">
        <f t="shared" ca="1" si="214"/>
        <v>0</v>
      </c>
      <c r="Q252" s="91">
        <f t="shared" ca="1" si="215"/>
        <v>0</v>
      </c>
      <c r="R252" s="92">
        <f t="shared" ca="1" si="227"/>
        <v>0</v>
      </c>
      <c r="S252" s="94">
        <f t="shared" ca="1" si="216"/>
        <v>0</v>
      </c>
      <c r="T252" s="94">
        <f>T251+T251*Input!$C$5</f>
        <v>1.6325867520000001</v>
      </c>
      <c r="U252" s="91">
        <f t="shared" ca="1" si="217"/>
        <v>0</v>
      </c>
      <c r="V252" s="91">
        <f t="shared" ca="1" si="218"/>
        <v>0</v>
      </c>
      <c r="W252" s="91">
        <f t="shared" ca="1" si="219"/>
        <v>0</v>
      </c>
      <c r="X252" s="91">
        <f t="shared" ca="1" si="220"/>
        <v>0</v>
      </c>
      <c r="Y252" s="91">
        <f t="shared" ca="1" si="228"/>
        <v>0</v>
      </c>
      <c r="Z252" s="92">
        <f t="shared" ca="1" si="229"/>
        <v>-1</v>
      </c>
      <c r="AA252" s="88">
        <f t="shared" si="208"/>
        <v>5</v>
      </c>
      <c r="AB252" s="95">
        <f t="shared" ca="1" si="209"/>
        <v>0</v>
      </c>
      <c r="AC252" s="94">
        <f t="shared" ca="1" si="221"/>
        <v>0</v>
      </c>
      <c r="AD252" s="76"/>
      <c r="AE252" s="76"/>
    </row>
    <row r="253" spans="1:31" ht="12.75" x14ac:dyDescent="0.2">
      <c r="A253" s="76"/>
      <c r="B253" s="90">
        <v>6</v>
      </c>
      <c r="C253" s="91">
        <f ca="1">C252+C252*Input!$C$9</f>
        <v>0</v>
      </c>
      <c r="D253" s="92">
        <f t="shared" ca="1" si="222"/>
        <v>0</v>
      </c>
      <c r="E253" s="92">
        <f t="shared" ca="1" si="223"/>
        <v>0</v>
      </c>
      <c r="F253" s="92">
        <f t="shared" ca="1" si="210"/>
        <v>0</v>
      </c>
      <c r="G253" s="91">
        <f t="shared" ca="1" si="211"/>
        <v>0</v>
      </c>
      <c r="H253" s="92">
        <f t="shared" ca="1" si="224"/>
        <v>0</v>
      </c>
      <c r="I253" s="93">
        <f>Input!$C$4</f>
        <v>1.03</v>
      </c>
      <c r="J253" s="94">
        <f t="shared" ca="1" si="212"/>
        <v>0</v>
      </c>
      <c r="K253" s="94">
        <f>K252+K252*Input!$C$5</f>
        <v>1.7631936921600002</v>
      </c>
      <c r="L253" s="91">
        <f t="shared" ca="1" si="213"/>
        <v>0</v>
      </c>
      <c r="M253" s="91">
        <f ca="1">M252+M252*Input!$C$9</f>
        <v>0</v>
      </c>
      <c r="N253" s="92">
        <f t="shared" ca="1" si="225"/>
        <v>0</v>
      </c>
      <c r="O253" s="92">
        <f t="shared" ca="1" si="226"/>
        <v>0</v>
      </c>
      <c r="P253" s="92">
        <f t="shared" ca="1" si="214"/>
        <v>0</v>
      </c>
      <c r="Q253" s="91">
        <f t="shared" ca="1" si="215"/>
        <v>0</v>
      </c>
      <c r="R253" s="92">
        <f t="shared" ca="1" si="227"/>
        <v>0</v>
      </c>
      <c r="S253" s="94">
        <f t="shared" ca="1" si="216"/>
        <v>0</v>
      </c>
      <c r="T253" s="94">
        <f>T252+T252*Input!$C$5</f>
        <v>1.7631936921600002</v>
      </c>
      <c r="U253" s="91">
        <f t="shared" ca="1" si="217"/>
        <v>0</v>
      </c>
      <c r="V253" s="91">
        <f t="shared" ca="1" si="218"/>
        <v>0</v>
      </c>
      <c r="W253" s="91">
        <f t="shared" ca="1" si="219"/>
        <v>0</v>
      </c>
      <c r="X253" s="91">
        <f t="shared" ca="1" si="220"/>
        <v>0</v>
      </c>
      <c r="Y253" s="91">
        <f t="shared" ca="1" si="228"/>
        <v>0</v>
      </c>
      <c r="Z253" s="92">
        <f t="shared" ca="1" si="229"/>
        <v>-1</v>
      </c>
      <c r="AA253" s="88">
        <f t="shared" si="208"/>
        <v>6</v>
      </c>
      <c r="AB253" s="95">
        <f t="shared" ca="1" si="209"/>
        <v>0</v>
      </c>
      <c r="AC253" s="94">
        <f t="shared" ca="1" si="221"/>
        <v>0</v>
      </c>
      <c r="AD253" s="76"/>
      <c r="AE253" s="76"/>
    </row>
    <row r="254" spans="1:31" ht="12.75" x14ac:dyDescent="0.2">
      <c r="A254" s="76"/>
      <c r="B254" s="90">
        <v>7</v>
      </c>
      <c r="C254" s="91">
        <f ca="1">C253+C253*Input!$C$9</f>
        <v>0</v>
      </c>
      <c r="D254" s="92">
        <f t="shared" ca="1" si="222"/>
        <v>0</v>
      </c>
      <c r="E254" s="92">
        <f t="shared" ca="1" si="223"/>
        <v>0</v>
      </c>
      <c r="F254" s="92">
        <f t="shared" ca="1" si="210"/>
        <v>0</v>
      </c>
      <c r="G254" s="91">
        <f t="shared" ca="1" si="211"/>
        <v>0</v>
      </c>
      <c r="H254" s="92">
        <f t="shared" ca="1" si="224"/>
        <v>0</v>
      </c>
      <c r="I254" s="93">
        <f>Input!$C$4</f>
        <v>1.03</v>
      </c>
      <c r="J254" s="94">
        <f t="shared" ca="1" si="212"/>
        <v>0</v>
      </c>
      <c r="K254" s="94">
        <f>K253+K253*Input!$C$5</f>
        <v>1.9042491875328003</v>
      </c>
      <c r="L254" s="91">
        <f t="shared" ca="1" si="213"/>
        <v>0</v>
      </c>
      <c r="M254" s="91">
        <f ca="1">M253+M253*Input!$C$9</f>
        <v>0</v>
      </c>
      <c r="N254" s="92">
        <f t="shared" ca="1" si="225"/>
        <v>0</v>
      </c>
      <c r="O254" s="92">
        <f t="shared" ca="1" si="226"/>
        <v>0</v>
      </c>
      <c r="P254" s="92">
        <f t="shared" ca="1" si="214"/>
        <v>0</v>
      </c>
      <c r="Q254" s="91">
        <f t="shared" ca="1" si="215"/>
        <v>0</v>
      </c>
      <c r="R254" s="92">
        <f t="shared" ca="1" si="227"/>
        <v>0</v>
      </c>
      <c r="S254" s="94">
        <f t="shared" ca="1" si="216"/>
        <v>0</v>
      </c>
      <c r="T254" s="94">
        <f>T253+T253*Input!$C$5</f>
        <v>1.9042491875328003</v>
      </c>
      <c r="U254" s="91">
        <f t="shared" ca="1" si="217"/>
        <v>0</v>
      </c>
      <c r="V254" s="91">
        <f t="shared" ca="1" si="218"/>
        <v>0</v>
      </c>
      <c r="W254" s="91">
        <f t="shared" ca="1" si="219"/>
        <v>0</v>
      </c>
      <c r="X254" s="91">
        <f t="shared" ca="1" si="220"/>
        <v>0</v>
      </c>
      <c r="Y254" s="91">
        <f t="shared" ca="1" si="228"/>
        <v>0</v>
      </c>
      <c r="Z254" s="92">
        <f t="shared" ca="1" si="229"/>
        <v>-1</v>
      </c>
      <c r="AA254" s="88">
        <f t="shared" si="208"/>
        <v>7</v>
      </c>
      <c r="AB254" s="95">
        <f t="shared" ca="1" si="209"/>
        <v>0</v>
      </c>
      <c r="AC254" s="94">
        <f t="shared" ca="1" si="221"/>
        <v>0</v>
      </c>
      <c r="AD254" s="76"/>
      <c r="AE254" s="76"/>
    </row>
    <row r="255" spans="1:31" ht="12.75" x14ac:dyDescent="0.2">
      <c r="A255" s="76"/>
      <c r="B255" s="90">
        <v>8</v>
      </c>
      <c r="C255" s="91">
        <f ca="1">C254+C254*Input!$C$9</f>
        <v>0</v>
      </c>
      <c r="D255" s="92">
        <f t="shared" ca="1" si="222"/>
        <v>0</v>
      </c>
      <c r="E255" s="92">
        <f t="shared" ca="1" si="223"/>
        <v>0</v>
      </c>
      <c r="F255" s="92">
        <f t="shared" ca="1" si="210"/>
        <v>0</v>
      </c>
      <c r="G255" s="91">
        <f t="shared" ca="1" si="211"/>
        <v>0</v>
      </c>
      <c r="H255" s="92">
        <f t="shared" ca="1" si="224"/>
        <v>0</v>
      </c>
      <c r="I255" s="93">
        <f>Input!$C$4</f>
        <v>1.03</v>
      </c>
      <c r="J255" s="94">
        <f t="shared" ca="1" si="212"/>
        <v>0</v>
      </c>
      <c r="K255" s="94">
        <f>K254+K254*Input!$C$5</f>
        <v>2.0565891225354243</v>
      </c>
      <c r="L255" s="91">
        <f t="shared" ca="1" si="213"/>
        <v>0</v>
      </c>
      <c r="M255" s="91">
        <f ca="1">M254+M254*Input!$C$9</f>
        <v>0</v>
      </c>
      <c r="N255" s="92">
        <f t="shared" ca="1" si="225"/>
        <v>0</v>
      </c>
      <c r="O255" s="92">
        <f t="shared" ca="1" si="226"/>
        <v>0</v>
      </c>
      <c r="P255" s="92">
        <f t="shared" ca="1" si="214"/>
        <v>0</v>
      </c>
      <c r="Q255" s="91">
        <f t="shared" ca="1" si="215"/>
        <v>0</v>
      </c>
      <c r="R255" s="92">
        <f t="shared" ca="1" si="227"/>
        <v>0</v>
      </c>
      <c r="S255" s="94">
        <f t="shared" ca="1" si="216"/>
        <v>0</v>
      </c>
      <c r="T255" s="94">
        <f>T254+T254*Input!$C$5</f>
        <v>2.0565891225354243</v>
      </c>
      <c r="U255" s="91">
        <f t="shared" ca="1" si="217"/>
        <v>0</v>
      </c>
      <c r="V255" s="91">
        <f t="shared" ca="1" si="218"/>
        <v>0</v>
      </c>
      <c r="W255" s="91">
        <f t="shared" ca="1" si="219"/>
        <v>0</v>
      </c>
      <c r="X255" s="91">
        <f t="shared" ca="1" si="220"/>
        <v>0</v>
      </c>
      <c r="Y255" s="91">
        <f t="shared" ca="1" si="228"/>
        <v>0</v>
      </c>
      <c r="Z255" s="92">
        <f t="shared" ca="1" si="229"/>
        <v>-1</v>
      </c>
      <c r="AA255" s="88">
        <f t="shared" si="208"/>
        <v>8</v>
      </c>
      <c r="AB255" s="95">
        <f t="shared" ca="1" si="209"/>
        <v>0</v>
      </c>
      <c r="AC255" s="94">
        <f t="shared" ca="1" si="221"/>
        <v>0</v>
      </c>
      <c r="AD255" s="76"/>
      <c r="AE255" s="76"/>
    </row>
    <row r="256" spans="1:31" ht="12.75" x14ac:dyDescent="0.2">
      <c r="A256" s="76"/>
      <c r="B256" s="90">
        <v>9</v>
      </c>
      <c r="C256" s="91">
        <f ca="1">C255+C255*Input!$C$9</f>
        <v>0</v>
      </c>
      <c r="D256" s="92">
        <f t="shared" ca="1" si="222"/>
        <v>0</v>
      </c>
      <c r="E256" s="92">
        <f t="shared" ca="1" si="223"/>
        <v>0</v>
      </c>
      <c r="F256" s="92">
        <f t="shared" ca="1" si="210"/>
        <v>0</v>
      </c>
      <c r="G256" s="91">
        <f t="shared" ca="1" si="211"/>
        <v>0</v>
      </c>
      <c r="H256" s="92">
        <f t="shared" ca="1" si="224"/>
        <v>0</v>
      </c>
      <c r="I256" s="93">
        <f>Input!$C$4</f>
        <v>1.03</v>
      </c>
      <c r="J256" s="94">
        <f t="shared" ca="1" si="212"/>
        <v>0</v>
      </c>
      <c r="K256" s="94">
        <f>K255+K255*Input!$C$5</f>
        <v>2.2211162523382582</v>
      </c>
      <c r="L256" s="91">
        <f t="shared" ca="1" si="213"/>
        <v>0</v>
      </c>
      <c r="M256" s="91">
        <f ca="1">M255+M255*Input!$C$9</f>
        <v>0</v>
      </c>
      <c r="N256" s="92">
        <f t="shared" ca="1" si="225"/>
        <v>0</v>
      </c>
      <c r="O256" s="92">
        <f t="shared" ca="1" si="226"/>
        <v>0</v>
      </c>
      <c r="P256" s="92">
        <f t="shared" ca="1" si="214"/>
        <v>0</v>
      </c>
      <c r="Q256" s="91">
        <f t="shared" ca="1" si="215"/>
        <v>0</v>
      </c>
      <c r="R256" s="92">
        <f t="shared" ca="1" si="227"/>
        <v>0</v>
      </c>
      <c r="S256" s="94">
        <f t="shared" ca="1" si="216"/>
        <v>0</v>
      </c>
      <c r="T256" s="94">
        <f>T255+T255*Input!$C$5</f>
        <v>2.2211162523382582</v>
      </c>
      <c r="U256" s="91">
        <f t="shared" ca="1" si="217"/>
        <v>0</v>
      </c>
      <c r="V256" s="91">
        <f t="shared" ca="1" si="218"/>
        <v>0</v>
      </c>
      <c r="W256" s="91">
        <f t="shared" ca="1" si="219"/>
        <v>0</v>
      </c>
      <c r="X256" s="91">
        <f t="shared" ca="1" si="220"/>
        <v>0</v>
      </c>
      <c r="Y256" s="91">
        <f t="shared" ca="1" si="228"/>
        <v>0</v>
      </c>
      <c r="Z256" s="92">
        <f t="shared" ca="1" si="229"/>
        <v>-1</v>
      </c>
      <c r="AA256" s="88">
        <f t="shared" si="208"/>
        <v>9</v>
      </c>
      <c r="AB256" s="95">
        <f t="shared" ca="1" si="209"/>
        <v>0</v>
      </c>
      <c r="AC256" s="94">
        <f t="shared" ca="1" si="221"/>
        <v>0</v>
      </c>
      <c r="AD256" s="76"/>
      <c r="AE256" s="76"/>
    </row>
    <row r="257" spans="1:31" ht="12.75" x14ac:dyDescent="0.2">
      <c r="A257" s="76"/>
      <c r="B257" s="90">
        <v>10</v>
      </c>
      <c r="C257" s="91">
        <f ca="1">C256+C256*Input!$C$9</f>
        <v>0</v>
      </c>
      <c r="D257" s="92">
        <f t="shared" ca="1" si="222"/>
        <v>0</v>
      </c>
      <c r="E257" s="92">
        <f t="shared" ca="1" si="223"/>
        <v>0</v>
      </c>
      <c r="F257" s="92">
        <f t="shared" ca="1" si="210"/>
        <v>0</v>
      </c>
      <c r="G257" s="91">
        <f t="shared" ca="1" si="211"/>
        <v>0</v>
      </c>
      <c r="H257" s="92">
        <f t="shared" ca="1" si="224"/>
        <v>0</v>
      </c>
      <c r="I257" s="93">
        <f>Input!$C$4</f>
        <v>1.03</v>
      </c>
      <c r="J257" s="94">
        <f t="shared" ca="1" si="212"/>
        <v>0</v>
      </c>
      <c r="K257" s="94">
        <f>K256+K256*Input!$C$5</f>
        <v>2.3988055525253187</v>
      </c>
      <c r="L257" s="91">
        <f t="shared" ca="1" si="213"/>
        <v>0</v>
      </c>
      <c r="M257" s="91">
        <f ca="1">M256+M256*Input!$C$9</f>
        <v>0</v>
      </c>
      <c r="N257" s="92">
        <f t="shared" ca="1" si="225"/>
        <v>0</v>
      </c>
      <c r="O257" s="92">
        <f t="shared" ca="1" si="226"/>
        <v>0</v>
      </c>
      <c r="P257" s="92">
        <f t="shared" ca="1" si="214"/>
        <v>0</v>
      </c>
      <c r="Q257" s="91">
        <f t="shared" ca="1" si="215"/>
        <v>0</v>
      </c>
      <c r="R257" s="92">
        <f t="shared" ca="1" si="227"/>
        <v>0</v>
      </c>
      <c r="S257" s="94">
        <f t="shared" ca="1" si="216"/>
        <v>0</v>
      </c>
      <c r="T257" s="94">
        <f>T256+T256*Input!$C$5</f>
        <v>2.3988055525253187</v>
      </c>
      <c r="U257" s="91">
        <f t="shared" ca="1" si="217"/>
        <v>0</v>
      </c>
      <c r="V257" s="91">
        <f t="shared" ca="1" si="218"/>
        <v>0</v>
      </c>
      <c r="W257" s="91">
        <f t="shared" ca="1" si="219"/>
        <v>0</v>
      </c>
      <c r="X257" s="91">
        <f t="shared" ca="1" si="220"/>
        <v>0</v>
      </c>
      <c r="Y257" s="91">
        <f t="shared" ca="1" si="228"/>
        <v>0</v>
      </c>
      <c r="Z257" s="92">
        <f t="shared" ca="1" si="229"/>
        <v>-1</v>
      </c>
      <c r="AA257" s="88">
        <f t="shared" si="208"/>
        <v>10</v>
      </c>
      <c r="AB257" s="95">
        <f t="shared" ca="1" si="209"/>
        <v>0</v>
      </c>
      <c r="AC257" s="94">
        <f t="shared" ca="1" si="221"/>
        <v>0</v>
      </c>
      <c r="AD257" s="76"/>
      <c r="AE257" s="76"/>
    </row>
    <row r="258" spans="1:31" ht="12.75" x14ac:dyDescent="0.2">
      <c r="A258" s="76"/>
      <c r="B258" s="90">
        <v>11</v>
      </c>
      <c r="C258" s="91">
        <f ca="1">C257+C257*Input!$C$9</f>
        <v>0</v>
      </c>
      <c r="D258" s="92">
        <f t="shared" ca="1" si="222"/>
        <v>0</v>
      </c>
      <c r="E258" s="92">
        <f t="shared" ca="1" si="223"/>
        <v>0</v>
      </c>
      <c r="F258" s="92">
        <f t="shared" ca="1" si="210"/>
        <v>0</v>
      </c>
      <c r="G258" s="91">
        <f t="shared" ca="1" si="211"/>
        <v>0</v>
      </c>
      <c r="H258" s="92">
        <f t="shared" ca="1" si="224"/>
        <v>0</v>
      </c>
      <c r="I258" s="93">
        <f>Input!$C$4</f>
        <v>1.03</v>
      </c>
      <c r="J258" s="94">
        <f t="shared" ca="1" si="212"/>
        <v>0</v>
      </c>
      <c r="K258" s="94">
        <f>K257+K257*Input!$C$5</f>
        <v>2.5907099967273441</v>
      </c>
      <c r="L258" s="91">
        <f t="shared" ca="1" si="213"/>
        <v>0</v>
      </c>
      <c r="M258" s="91">
        <f ca="1">M257+M257*Input!$C$9</f>
        <v>0</v>
      </c>
      <c r="N258" s="92">
        <f t="shared" ca="1" si="225"/>
        <v>0</v>
      </c>
      <c r="O258" s="92">
        <f t="shared" ca="1" si="226"/>
        <v>0</v>
      </c>
      <c r="P258" s="92">
        <f t="shared" ca="1" si="214"/>
        <v>0</v>
      </c>
      <c r="Q258" s="91">
        <f t="shared" ca="1" si="215"/>
        <v>0</v>
      </c>
      <c r="R258" s="92">
        <f t="shared" ca="1" si="227"/>
        <v>0</v>
      </c>
      <c r="S258" s="94">
        <f t="shared" ca="1" si="216"/>
        <v>0</v>
      </c>
      <c r="T258" s="94">
        <f>T257+T257*Input!$C$5</f>
        <v>2.5907099967273441</v>
      </c>
      <c r="U258" s="91">
        <f t="shared" ca="1" si="217"/>
        <v>0</v>
      </c>
      <c r="V258" s="91">
        <f t="shared" ca="1" si="218"/>
        <v>0</v>
      </c>
      <c r="W258" s="91">
        <f t="shared" ca="1" si="219"/>
        <v>0</v>
      </c>
      <c r="X258" s="91">
        <f t="shared" ca="1" si="220"/>
        <v>0</v>
      </c>
      <c r="Y258" s="91">
        <f t="shared" ca="1" si="228"/>
        <v>0</v>
      </c>
      <c r="Z258" s="92">
        <f t="shared" ca="1" si="229"/>
        <v>-1</v>
      </c>
      <c r="AA258" s="88">
        <f t="shared" si="208"/>
        <v>11</v>
      </c>
      <c r="AB258" s="95">
        <f t="shared" ca="1" si="209"/>
        <v>0</v>
      </c>
      <c r="AC258" s="94">
        <f t="shared" ca="1" si="221"/>
        <v>0</v>
      </c>
      <c r="AD258" s="76"/>
      <c r="AE258" s="76"/>
    </row>
    <row r="259" spans="1:31" ht="12.75" x14ac:dyDescent="0.2">
      <c r="A259" s="76"/>
      <c r="B259" s="90">
        <v>12</v>
      </c>
      <c r="C259" s="91">
        <f ca="1">C258+C258*Input!$C$9</f>
        <v>0</v>
      </c>
      <c r="D259" s="92">
        <f t="shared" ca="1" si="222"/>
        <v>0</v>
      </c>
      <c r="E259" s="92">
        <f t="shared" ca="1" si="223"/>
        <v>0</v>
      </c>
      <c r="F259" s="92">
        <f t="shared" ca="1" si="210"/>
        <v>0</v>
      </c>
      <c r="G259" s="91">
        <f t="shared" ca="1" si="211"/>
        <v>0</v>
      </c>
      <c r="H259" s="92">
        <f t="shared" ca="1" si="224"/>
        <v>0</v>
      </c>
      <c r="I259" s="93">
        <f>Input!$C$4</f>
        <v>1.03</v>
      </c>
      <c r="J259" s="94">
        <f t="shared" ca="1" si="212"/>
        <v>0</v>
      </c>
      <c r="K259" s="94">
        <f>K258+K258*Input!$C$5</f>
        <v>2.7979667964655315</v>
      </c>
      <c r="L259" s="91">
        <f t="shared" ca="1" si="213"/>
        <v>0</v>
      </c>
      <c r="M259" s="91">
        <f ca="1">M258+M258*Input!$C$9</f>
        <v>0</v>
      </c>
      <c r="N259" s="92">
        <f t="shared" ca="1" si="225"/>
        <v>0</v>
      </c>
      <c r="O259" s="92">
        <f t="shared" ca="1" si="226"/>
        <v>0</v>
      </c>
      <c r="P259" s="92">
        <f t="shared" ca="1" si="214"/>
        <v>0</v>
      </c>
      <c r="Q259" s="91">
        <f t="shared" ca="1" si="215"/>
        <v>0</v>
      </c>
      <c r="R259" s="92">
        <f t="shared" ca="1" si="227"/>
        <v>0</v>
      </c>
      <c r="S259" s="94">
        <f t="shared" ca="1" si="216"/>
        <v>0</v>
      </c>
      <c r="T259" s="94">
        <f>T258+T258*Input!$C$5</f>
        <v>2.7979667964655315</v>
      </c>
      <c r="U259" s="91">
        <f t="shared" ca="1" si="217"/>
        <v>0</v>
      </c>
      <c r="V259" s="91">
        <f t="shared" ca="1" si="218"/>
        <v>0</v>
      </c>
      <c r="W259" s="91">
        <f t="shared" ca="1" si="219"/>
        <v>0</v>
      </c>
      <c r="X259" s="91">
        <f t="shared" ca="1" si="220"/>
        <v>0</v>
      </c>
      <c r="Y259" s="91">
        <f t="shared" ca="1" si="228"/>
        <v>0</v>
      </c>
      <c r="Z259" s="92">
        <f t="shared" ca="1" si="229"/>
        <v>-1</v>
      </c>
      <c r="AA259" s="88">
        <f t="shared" si="208"/>
        <v>12</v>
      </c>
      <c r="AB259" s="95">
        <f t="shared" ca="1" si="209"/>
        <v>0</v>
      </c>
      <c r="AC259" s="94">
        <f t="shared" ca="1" si="221"/>
        <v>0</v>
      </c>
      <c r="AD259" s="76"/>
      <c r="AE259" s="76"/>
    </row>
    <row r="260" spans="1:31" ht="12.75" x14ac:dyDescent="0.2">
      <c r="A260" s="76"/>
      <c r="B260" s="90">
        <v>13</v>
      </c>
      <c r="C260" s="91">
        <f ca="1">C259+C259*Input!$C$9</f>
        <v>0</v>
      </c>
      <c r="D260" s="92">
        <f t="shared" ca="1" si="222"/>
        <v>0</v>
      </c>
      <c r="E260" s="92">
        <f t="shared" ca="1" si="223"/>
        <v>0</v>
      </c>
      <c r="F260" s="92">
        <f t="shared" ca="1" si="210"/>
        <v>0</v>
      </c>
      <c r="G260" s="91">
        <f t="shared" ca="1" si="211"/>
        <v>0</v>
      </c>
      <c r="H260" s="92">
        <f t="shared" ca="1" si="224"/>
        <v>0</v>
      </c>
      <c r="I260" s="93">
        <f>Input!$C$4</f>
        <v>1.03</v>
      </c>
      <c r="J260" s="94">
        <f t="shared" ca="1" si="212"/>
        <v>0</v>
      </c>
      <c r="K260" s="94">
        <f>K259+K259*Input!$C$5</f>
        <v>3.0218041401827742</v>
      </c>
      <c r="L260" s="91">
        <f t="shared" ca="1" si="213"/>
        <v>0</v>
      </c>
      <c r="M260" s="91">
        <f ca="1">M259+M259*Input!$C$9</f>
        <v>0</v>
      </c>
      <c r="N260" s="92">
        <f t="shared" ca="1" si="225"/>
        <v>0</v>
      </c>
      <c r="O260" s="92">
        <f t="shared" ca="1" si="226"/>
        <v>0</v>
      </c>
      <c r="P260" s="92">
        <f t="shared" ca="1" si="214"/>
        <v>0</v>
      </c>
      <c r="Q260" s="91">
        <f t="shared" ca="1" si="215"/>
        <v>0</v>
      </c>
      <c r="R260" s="92">
        <f t="shared" ca="1" si="227"/>
        <v>0</v>
      </c>
      <c r="S260" s="94">
        <f t="shared" ca="1" si="216"/>
        <v>0</v>
      </c>
      <c r="T260" s="94">
        <f>T259+T259*Input!$C$5</f>
        <v>3.0218041401827742</v>
      </c>
      <c r="U260" s="91">
        <f t="shared" ca="1" si="217"/>
        <v>0</v>
      </c>
      <c r="V260" s="91">
        <f t="shared" ca="1" si="218"/>
        <v>0</v>
      </c>
      <c r="W260" s="91">
        <f t="shared" ca="1" si="219"/>
        <v>0</v>
      </c>
      <c r="X260" s="91">
        <f t="shared" ca="1" si="220"/>
        <v>0</v>
      </c>
      <c r="Y260" s="91">
        <f t="shared" ca="1" si="228"/>
        <v>0</v>
      </c>
      <c r="Z260" s="92">
        <f t="shared" ca="1" si="229"/>
        <v>-1</v>
      </c>
      <c r="AA260" s="88">
        <f t="shared" si="208"/>
        <v>13</v>
      </c>
      <c r="AB260" s="95">
        <f t="shared" ca="1" si="209"/>
        <v>0</v>
      </c>
      <c r="AC260" s="94">
        <f t="shared" ca="1" si="221"/>
        <v>0</v>
      </c>
      <c r="AD260" s="76"/>
      <c r="AE260" s="76"/>
    </row>
    <row r="261" spans="1:31" ht="12.75" x14ac:dyDescent="0.2">
      <c r="A261" s="76"/>
      <c r="B261" s="90">
        <v>14</v>
      </c>
      <c r="C261" s="91">
        <f ca="1">C260+C260*Input!$C$9</f>
        <v>0</v>
      </c>
      <c r="D261" s="92">
        <f t="shared" ca="1" si="222"/>
        <v>0</v>
      </c>
      <c r="E261" s="92">
        <f t="shared" ca="1" si="223"/>
        <v>0</v>
      </c>
      <c r="F261" s="92">
        <f t="shared" ca="1" si="210"/>
        <v>0</v>
      </c>
      <c r="G261" s="91">
        <f t="shared" ca="1" si="211"/>
        <v>0</v>
      </c>
      <c r="H261" s="92">
        <f t="shared" ca="1" si="224"/>
        <v>0</v>
      </c>
      <c r="I261" s="93">
        <f>Input!$C$4</f>
        <v>1.03</v>
      </c>
      <c r="J261" s="94">
        <f t="shared" ca="1" si="212"/>
        <v>0</v>
      </c>
      <c r="K261" s="94">
        <f>K260+K260*Input!$C$5</f>
        <v>3.2635484713973963</v>
      </c>
      <c r="L261" s="91">
        <f t="shared" ca="1" si="213"/>
        <v>0</v>
      </c>
      <c r="M261" s="91">
        <f ca="1">M260+M260*Input!$C$9</f>
        <v>0</v>
      </c>
      <c r="N261" s="92">
        <f t="shared" ca="1" si="225"/>
        <v>0</v>
      </c>
      <c r="O261" s="92">
        <f t="shared" ca="1" si="226"/>
        <v>0</v>
      </c>
      <c r="P261" s="92">
        <f t="shared" ca="1" si="214"/>
        <v>0</v>
      </c>
      <c r="Q261" s="91">
        <f t="shared" ca="1" si="215"/>
        <v>0</v>
      </c>
      <c r="R261" s="92">
        <f t="shared" ca="1" si="227"/>
        <v>0</v>
      </c>
      <c r="S261" s="94">
        <f t="shared" ca="1" si="216"/>
        <v>0</v>
      </c>
      <c r="T261" s="94">
        <f>T260+T260*Input!$C$5</f>
        <v>3.2635484713973963</v>
      </c>
      <c r="U261" s="91">
        <f t="shared" ca="1" si="217"/>
        <v>0</v>
      </c>
      <c r="V261" s="91">
        <f t="shared" ca="1" si="218"/>
        <v>0</v>
      </c>
      <c r="W261" s="91">
        <f t="shared" ca="1" si="219"/>
        <v>0</v>
      </c>
      <c r="X261" s="91">
        <f t="shared" ca="1" si="220"/>
        <v>0</v>
      </c>
      <c r="Y261" s="91">
        <f t="shared" ca="1" si="228"/>
        <v>0</v>
      </c>
      <c r="Z261" s="92">
        <f t="shared" ca="1" si="229"/>
        <v>-1</v>
      </c>
      <c r="AA261" s="88">
        <f t="shared" si="208"/>
        <v>14</v>
      </c>
      <c r="AB261" s="95">
        <f t="shared" ca="1" si="209"/>
        <v>0</v>
      </c>
      <c r="AC261" s="94">
        <f t="shared" ca="1" si="221"/>
        <v>0</v>
      </c>
      <c r="AD261" s="76"/>
      <c r="AE261" s="76"/>
    </row>
    <row r="262" spans="1:31" ht="12.75" x14ac:dyDescent="0.2">
      <c r="A262" s="76"/>
      <c r="B262" s="90">
        <v>15</v>
      </c>
      <c r="C262" s="91">
        <f ca="1">C261+C261*Input!$C$9</f>
        <v>0</v>
      </c>
      <c r="D262" s="92">
        <f t="shared" ca="1" si="222"/>
        <v>0</v>
      </c>
      <c r="E262" s="92">
        <f t="shared" ca="1" si="223"/>
        <v>0</v>
      </c>
      <c r="F262" s="92">
        <f t="shared" ca="1" si="210"/>
        <v>0</v>
      </c>
      <c r="G262" s="91">
        <f t="shared" ca="1" si="211"/>
        <v>0</v>
      </c>
      <c r="H262" s="92">
        <f t="shared" ca="1" si="224"/>
        <v>0</v>
      </c>
      <c r="I262" s="93">
        <f>Input!$C$4</f>
        <v>1.03</v>
      </c>
      <c r="J262" s="94">
        <f t="shared" ca="1" si="212"/>
        <v>0</v>
      </c>
      <c r="K262" s="94">
        <f>K261+K261*Input!$C$5</f>
        <v>3.5246323491091882</v>
      </c>
      <c r="L262" s="91">
        <f t="shared" ca="1" si="213"/>
        <v>0</v>
      </c>
      <c r="M262" s="91">
        <f ca="1">M261+M261*Input!$C$9</f>
        <v>0</v>
      </c>
      <c r="N262" s="92">
        <f t="shared" ca="1" si="225"/>
        <v>0</v>
      </c>
      <c r="O262" s="92">
        <f t="shared" ca="1" si="226"/>
        <v>0</v>
      </c>
      <c r="P262" s="92">
        <f t="shared" ca="1" si="214"/>
        <v>0</v>
      </c>
      <c r="Q262" s="91">
        <f t="shared" ca="1" si="215"/>
        <v>0</v>
      </c>
      <c r="R262" s="92">
        <f t="shared" ca="1" si="227"/>
        <v>0</v>
      </c>
      <c r="S262" s="94">
        <f t="shared" ca="1" si="216"/>
        <v>0</v>
      </c>
      <c r="T262" s="94">
        <f>T261+T261*Input!$C$5</f>
        <v>3.5246323491091882</v>
      </c>
      <c r="U262" s="91">
        <f t="shared" ca="1" si="217"/>
        <v>0</v>
      </c>
      <c r="V262" s="91">
        <f t="shared" ca="1" si="218"/>
        <v>0</v>
      </c>
      <c r="W262" s="91">
        <f t="shared" ca="1" si="219"/>
        <v>0</v>
      </c>
      <c r="X262" s="91">
        <f t="shared" ca="1" si="220"/>
        <v>0</v>
      </c>
      <c r="Y262" s="91">
        <f t="shared" ca="1" si="228"/>
        <v>0</v>
      </c>
      <c r="Z262" s="92">
        <f t="shared" ca="1" si="229"/>
        <v>-1</v>
      </c>
      <c r="AA262" s="88">
        <f t="shared" si="208"/>
        <v>15</v>
      </c>
      <c r="AB262" s="95">
        <f t="shared" ca="1" si="209"/>
        <v>0</v>
      </c>
      <c r="AC262" s="94">
        <f t="shared" ca="1" si="221"/>
        <v>0</v>
      </c>
      <c r="AD262" s="76"/>
      <c r="AE262" s="76"/>
    </row>
    <row r="263" spans="1:31" ht="12.75" x14ac:dyDescent="0.2">
      <c r="A263" s="76"/>
      <c r="B263" s="90">
        <v>16</v>
      </c>
      <c r="C263" s="91">
        <f ca="1">C262+C262*Input!$C$9</f>
        <v>0</v>
      </c>
      <c r="D263" s="92">
        <f t="shared" ca="1" si="222"/>
        <v>0</v>
      </c>
      <c r="E263" s="92">
        <f t="shared" ca="1" si="223"/>
        <v>0</v>
      </c>
      <c r="F263" s="92">
        <f t="shared" ca="1" si="210"/>
        <v>0</v>
      </c>
      <c r="G263" s="91">
        <f t="shared" ca="1" si="211"/>
        <v>0</v>
      </c>
      <c r="H263" s="92">
        <f t="shared" ca="1" si="224"/>
        <v>0</v>
      </c>
      <c r="I263" s="93">
        <f>Input!$C$4</f>
        <v>1.03</v>
      </c>
      <c r="J263" s="94">
        <f t="shared" ca="1" si="212"/>
        <v>0</v>
      </c>
      <c r="K263" s="94">
        <f>K262+K262*Input!$C$5</f>
        <v>3.8066029370379235</v>
      </c>
      <c r="L263" s="91">
        <f t="shared" ca="1" si="213"/>
        <v>0</v>
      </c>
      <c r="M263" s="91">
        <f ca="1">M262+M262*Input!$C$9</f>
        <v>0</v>
      </c>
      <c r="N263" s="92">
        <f t="shared" ca="1" si="225"/>
        <v>0</v>
      </c>
      <c r="O263" s="92">
        <f t="shared" ca="1" si="226"/>
        <v>0</v>
      </c>
      <c r="P263" s="92">
        <f t="shared" ca="1" si="214"/>
        <v>0</v>
      </c>
      <c r="Q263" s="91">
        <f t="shared" ca="1" si="215"/>
        <v>0</v>
      </c>
      <c r="R263" s="92">
        <f t="shared" ca="1" si="227"/>
        <v>0</v>
      </c>
      <c r="S263" s="94">
        <f t="shared" ca="1" si="216"/>
        <v>0</v>
      </c>
      <c r="T263" s="94">
        <f>T262+T262*Input!$C$5</f>
        <v>3.8066029370379235</v>
      </c>
      <c r="U263" s="91">
        <f t="shared" ca="1" si="217"/>
        <v>0</v>
      </c>
      <c r="V263" s="91">
        <f t="shared" ca="1" si="218"/>
        <v>0</v>
      </c>
      <c r="W263" s="91">
        <f t="shared" ca="1" si="219"/>
        <v>0</v>
      </c>
      <c r="X263" s="91">
        <f t="shared" ca="1" si="220"/>
        <v>0</v>
      </c>
      <c r="Y263" s="91">
        <f t="shared" ca="1" si="228"/>
        <v>0</v>
      </c>
      <c r="Z263" s="92">
        <f t="shared" ca="1" si="229"/>
        <v>-1</v>
      </c>
      <c r="AA263" s="88">
        <f t="shared" si="208"/>
        <v>16</v>
      </c>
      <c r="AB263" s="95">
        <f t="shared" ca="1" si="209"/>
        <v>0</v>
      </c>
      <c r="AC263" s="94">
        <f t="shared" ca="1" si="221"/>
        <v>0</v>
      </c>
      <c r="AD263" s="76"/>
      <c r="AE263" s="76"/>
    </row>
    <row r="264" spans="1:31" ht="12.75" x14ac:dyDescent="0.2">
      <c r="A264" s="76"/>
      <c r="B264" s="90">
        <v>17</v>
      </c>
      <c r="C264" s="91">
        <f ca="1">C263+C263*Input!$C$9</f>
        <v>0</v>
      </c>
      <c r="D264" s="92">
        <f t="shared" ca="1" si="222"/>
        <v>0</v>
      </c>
      <c r="E264" s="92">
        <f t="shared" ca="1" si="223"/>
        <v>0</v>
      </c>
      <c r="F264" s="92">
        <f t="shared" ca="1" si="210"/>
        <v>0</v>
      </c>
      <c r="G264" s="91">
        <f t="shared" ca="1" si="211"/>
        <v>0</v>
      </c>
      <c r="H264" s="92">
        <f t="shared" ca="1" si="224"/>
        <v>0</v>
      </c>
      <c r="I264" s="93">
        <f>Input!$C$4</f>
        <v>1.03</v>
      </c>
      <c r="J264" s="94">
        <f t="shared" ca="1" si="212"/>
        <v>0</v>
      </c>
      <c r="K264" s="94">
        <f>K263+K263*Input!$C$5</f>
        <v>4.1111311720009578</v>
      </c>
      <c r="L264" s="91">
        <f t="shared" ca="1" si="213"/>
        <v>0</v>
      </c>
      <c r="M264" s="91">
        <f ca="1">M263+M263*Input!$C$9</f>
        <v>0</v>
      </c>
      <c r="N264" s="92">
        <f t="shared" ca="1" si="225"/>
        <v>0</v>
      </c>
      <c r="O264" s="92">
        <f t="shared" ca="1" si="226"/>
        <v>0</v>
      </c>
      <c r="P264" s="92">
        <f t="shared" ca="1" si="214"/>
        <v>0</v>
      </c>
      <c r="Q264" s="91">
        <f t="shared" ca="1" si="215"/>
        <v>0</v>
      </c>
      <c r="R264" s="92">
        <f t="shared" ca="1" si="227"/>
        <v>0</v>
      </c>
      <c r="S264" s="94">
        <f t="shared" ca="1" si="216"/>
        <v>0</v>
      </c>
      <c r="T264" s="94">
        <f>T263+T263*Input!$C$5</f>
        <v>4.1111311720009578</v>
      </c>
      <c r="U264" s="91">
        <f t="shared" ca="1" si="217"/>
        <v>0</v>
      </c>
      <c r="V264" s="91">
        <f t="shared" ca="1" si="218"/>
        <v>0</v>
      </c>
      <c r="W264" s="91">
        <f t="shared" ca="1" si="219"/>
        <v>0</v>
      </c>
      <c r="X264" s="91">
        <f t="shared" ca="1" si="220"/>
        <v>0</v>
      </c>
      <c r="Y264" s="91">
        <f t="shared" ca="1" si="228"/>
        <v>0</v>
      </c>
      <c r="Z264" s="92">
        <f t="shared" ca="1" si="229"/>
        <v>-1</v>
      </c>
      <c r="AA264" s="88">
        <f t="shared" si="208"/>
        <v>17</v>
      </c>
      <c r="AB264" s="95">
        <f t="shared" ca="1" si="209"/>
        <v>0</v>
      </c>
      <c r="AC264" s="94">
        <f t="shared" ca="1" si="221"/>
        <v>0</v>
      </c>
      <c r="AD264" s="76"/>
      <c r="AE264" s="76"/>
    </row>
    <row r="265" spans="1:31" ht="12.75" x14ac:dyDescent="0.2">
      <c r="A265" s="76"/>
      <c r="B265" s="90">
        <v>18</v>
      </c>
      <c r="C265" s="91">
        <f ca="1">C264+C264*Input!$C$9</f>
        <v>0</v>
      </c>
      <c r="D265" s="92">
        <f t="shared" ca="1" si="222"/>
        <v>0</v>
      </c>
      <c r="E265" s="92">
        <f t="shared" ca="1" si="223"/>
        <v>0</v>
      </c>
      <c r="F265" s="92">
        <f t="shared" ca="1" si="210"/>
        <v>0</v>
      </c>
      <c r="G265" s="91">
        <f t="shared" ca="1" si="211"/>
        <v>0</v>
      </c>
      <c r="H265" s="92">
        <f t="shared" ca="1" si="224"/>
        <v>0</v>
      </c>
      <c r="I265" s="93">
        <f>Input!$C$4</f>
        <v>1.03</v>
      </c>
      <c r="J265" s="94">
        <f t="shared" ca="1" si="212"/>
        <v>0</v>
      </c>
      <c r="K265" s="94">
        <f>K264+K264*Input!$C$5</f>
        <v>4.4400216657610345</v>
      </c>
      <c r="L265" s="91">
        <f t="shared" ca="1" si="213"/>
        <v>0</v>
      </c>
      <c r="M265" s="91">
        <f ca="1">M264+M264*Input!$C$9</f>
        <v>0</v>
      </c>
      <c r="N265" s="92">
        <f t="shared" ca="1" si="225"/>
        <v>0</v>
      </c>
      <c r="O265" s="92">
        <f t="shared" ca="1" si="226"/>
        <v>0</v>
      </c>
      <c r="P265" s="92">
        <f t="shared" ca="1" si="214"/>
        <v>0</v>
      </c>
      <c r="Q265" s="91">
        <f t="shared" ca="1" si="215"/>
        <v>0</v>
      </c>
      <c r="R265" s="92">
        <f t="shared" ca="1" si="227"/>
        <v>0</v>
      </c>
      <c r="S265" s="94">
        <f t="shared" ca="1" si="216"/>
        <v>0</v>
      </c>
      <c r="T265" s="94">
        <f>T264+T264*Input!$C$5</f>
        <v>4.4400216657610345</v>
      </c>
      <c r="U265" s="91">
        <f t="shared" ca="1" si="217"/>
        <v>0</v>
      </c>
      <c r="V265" s="91">
        <f t="shared" ca="1" si="218"/>
        <v>0</v>
      </c>
      <c r="W265" s="91">
        <f t="shared" ca="1" si="219"/>
        <v>0</v>
      </c>
      <c r="X265" s="91">
        <f t="shared" ca="1" si="220"/>
        <v>0</v>
      </c>
      <c r="Y265" s="91">
        <f t="shared" ca="1" si="228"/>
        <v>0</v>
      </c>
      <c r="Z265" s="92">
        <f t="shared" ca="1" si="229"/>
        <v>-1</v>
      </c>
      <c r="AA265" s="88">
        <f t="shared" si="208"/>
        <v>18</v>
      </c>
      <c r="AB265" s="95">
        <f t="shared" ca="1" si="209"/>
        <v>0</v>
      </c>
      <c r="AC265" s="94">
        <f t="shared" ca="1" si="221"/>
        <v>0</v>
      </c>
      <c r="AD265" s="76"/>
      <c r="AE265" s="76"/>
    </row>
    <row r="266" spans="1:31" ht="12.75" x14ac:dyDescent="0.2">
      <c r="A266" s="76"/>
      <c r="B266" s="90">
        <v>19</v>
      </c>
      <c r="C266" s="91">
        <f ca="1">C265+C265*Input!$C$9</f>
        <v>0</v>
      </c>
      <c r="D266" s="92">
        <f t="shared" ca="1" si="222"/>
        <v>0</v>
      </c>
      <c r="E266" s="92">
        <f t="shared" ca="1" si="223"/>
        <v>0</v>
      </c>
      <c r="F266" s="92">
        <f t="shared" ca="1" si="210"/>
        <v>0</v>
      </c>
      <c r="G266" s="91">
        <f t="shared" ca="1" si="211"/>
        <v>0</v>
      </c>
      <c r="H266" s="92">
        <f t="shared" ca="1" si="224"/>
        <v>0</v>
      </c>
      <c r="I266" s="93">
        <f>Input!$C$4</f>
        <v>1.03</v>
      </c>
      <c r="J266" s="94">
        <f t="shared" ca="1" si="212"/>
        <v>0</v>
      </c>
      <c r="K266" s="94">
        <f>K265+K265*Input!$C$5</f>
        <v>4.7952233990219177</v>
      </c>
      <c r="L266" s="91">
        <f t="shared" ca="1" si="213"/>
        <v>0</v>
      </c>
      <c r="M266" s="91">
        <f ca="1">M265+M265*Input!$C$9</f>
        <v>0</v>
      </c>
      <c r="N266" s="92">
        <f t="shared" ca="1" si="225"/>
        <v>0</v>
      </c>
      <c r="O266" s="92">
        <f t="shared" ca="1" si="226"/>
        <v>0</v>
      </c>
      <c r="P266" s="92">
        <f t="shared" ca="1" si="214"/>
        <v>0</v>
      </c>
      <c r="Q266" s="91">
        <f t="shared" ca="1" si="215"/>
        <v>0</v>
      </c>
      <c r="R266" s="92">
        <f t="shared" ca="1" si="227"/>
        <v>0</v>
      </c>
      <c r="S266" s="94">
        <f t="shared" ca="1" si="216"/>
        <v>0</v>
      </c>
      <c r="T266" s="94">
        <f>T265+T265*Input!$C$5</f>
        <v>4.7952233990219177</v>
      </c>
      <c r="U266" s="91">
        <f t="shared" ca="1" si="217"/>
        <v>0</v>
      </c>
      <c r="V266" s="91">
        <f t="shared" ca="1" si="218"/>
        <v>0</v>
      </c>
      <c r="W266" s="91">
        <f t="shared" ca="1" si="219"/>
        <v>0</v>
      </c>
      <c r="X266" s="91">
        <f t="shared" ca="1" si="220"/>
        <v>0</v>
      </c>
      <c r="Y266" s="91">
        <f t="shared" ca="1" si="228"/>
        <v>0</v>
      </c>
      <c r="Z266" s="92">
        <f t="shared" ca="1" si="229"/>
        <v>-1</v>
      </c>
      <c r="AA266" s="88">
        <f t="shared" si="208"/>
        <v>19</v>
      </c>
      <c r="AB266" s="95">
        <f t="shared" ca="1" si="209"/>
        <v>0</v>
      </c>
      <c r="AC266" s="94">
        <f t="shared" ca="1" si="221"/>
        <v>0</v>
      </c>
      <c r="AD266" s="76"/>
      <c r="AE266" s="76"/>
    </row>
    <row r="267" spans="1:31" ht="12.75" x14ac:dyDescent="0.2">
      <c r="A267" s="76"/>
      <c r="B267" s="90">
        <v>20</v>
      </c>
      <c r="C267" s="91">
        <f ca="1">C266+C266*Input!$C$9</f>
        <v>0</v>
      </c>
      <c r="D267" s="92">
        <f t="shared" ca="1" si="222"/>
        <v>0</v>
      </c>
      <c r="E267" s="92">
        <f t="shared" ca="1" si="223"/>
        <v>0</v>
      </c>
      <c r="F267" s="92">
        <f t="shared" ca="1" si="210"/>
        <v>0</v>
      </c>
      <c r="G267" s="91">
        <f t="shared" ca="1" si="211"/>
        <v>0</v>
      </c>
      <c r="H267" s="92">
        <f t="shared" ca="1" si="224"/>
        <v>0</v>
      </c>
      <c r="I267" s="93">
        <f>Input!$C$4</f>
        <v>1.03</v>
      </c>
      <c r="J267" s="94">
        <f t="shared" ca="1" si="212"/>
        <v>0</v>
      </c>
      <c r="K267" s="94">
        <f>K266+K266*Input!$C$5</f>
        <v>5.1788412709436713</v>
      </c>
      <c r="L267" s="91">
        <f t="shared" ca="1" si="213"/>
        <v>0</v>
      </c>
      <c r="M267" s="91">
        <f ca="1">M266+M266*Input!$C$9</f>
        <v>0</v>
      </c>
      <c r="N267" s="92">
        <f t="shared" ca="1" si="225"/>
        <v>0</v>
      </c>
      <c r="O267" s="92">
        <f t="shared" ca="1" si="226"/>
        <v>0</v>
      </c>
      <c r="P267" s="92">
        <f t="shared" ca="1" si="214"/>
        <v>0</v>
      </c>
      <c r="Q267" s="91">
        <f t="shared" ca="1" si="215"/>
        <v>0</v>
      </c>
      <c r="R267" s="92">
        <f t="shared" ca="1" si="227"/>
        <v>0</v>
      </c>
      <c r="S267" s="94">
        <f t="shared" ca="1" si="216"/>
        <v>0</v>
      </c>
      <c r="T267" s="94">
        <f>T266+T266*Input!$C$5</f>
        <v>5.1788412709436713</v>
      </c>
      <c r="U267" s="91">
        <f t="shared" ca="1" si="217"/>
        <v>0</v>
      </c>
      <c r="V267" s="91">
        <f t="shared" ca="1" si="218"/>
        <v>0</v>
      </c>
      <c r="W267" s="91">
        <f t="shared" ca="1" si="219"/>
        <v>0</v>
      </c>
      <c r="X267" s="91">
        <f t="shared" ca="1" si="220"/>
        <v>0</v>
      </c>
      <c r="Y267" s="91">
        <f t="shared" ca="1" si="228"/>
        <v>0</v>
      </c>
      <c r="Z267" s="92">
        <f t="shared" ca="1" si="229"/>
        <v>-1</v>
      </c>
      <c r="AA267" s="88">
        <f t="shared" si="208"/>
        <v>20</v>
      </c>
      <c r="AB267" s="95">
        <f t="shared" ca="1" si="209"/>
        <v>0</v>
      </c>
      <c r="AC267" s="94">
        <f t="shared" ca="1" si="221"/>
        <v>0</v>
      </c>
      <c r="AD267" s="76"/>
      <c r="AE267" s="76"/>
    </row>
    <row r="268" spans="1:31" ht="12.75" x14ac:dyDescent="0.2">
      <c r="A268" s="76"/>
      <c r="B268" s="90">
        <v>21</v>
      </c>
      <c r="C268" s="91">
        <f ca="1">C267+C267*Input!$C$9</f>
        <v>0</v>
      </c>
      <c r="D268" s="92">
        <f t="shared" ca="1" si="222"/>
        <v>0</v>
      </c>
      <c r="E268" s="92">
        <f t="shared" ca="1" si="223"/>
        <v>0</v>
      </c>
      <c r="F268" s="92">
        <f t="shared" ca="1" si="210"/>
        <v>0</v>
      </c>
      <c r="G268" s="91">
        <f t="shared" ca="1" si="211"/>
        <v>0</v>
      </c>
      <c r="H268" s="92">
        <f t="shared" ca="1" si="224"/>
        <v>0</v>
      </c>
      <c r="I268" s="93">
        <f>Input!$C$4</f>
        <v>1.03</v>
      </c>
      <c r="J268" s="94">
        <f t="shared" ca="1" si="212"/>
        <v>0</v>
      </c>
      <c r="K268" s="94">
        <f>K267+K267*Input!$C$5</f>
        <v>5.5931485726191648</v>
      </c>
      <c r="L268" s="91">
        <f t="shared" ca="1" si="213"/>
        <v>0</v>
      </c>
      <c r="M268" s="91">
        <f ca="1">M267+M267*Input!$C$9</f>
        <v>0</v>
      </c>
      <c r="N268" s="92">
        <f t="shared" ca="1" si="225"/>
        <v>0</v>
      </c>
      <c r="O268" s="92">
        <f t="shared" ca="1" si="226"/>
        <v>0</v>
      </c>
      <c r="P268" s="92">
        <f t="shared" ca="1" si="214"/>
        <v>0</v>
      </c>
      <c r="Q268" s="91">
        <f t="shared" ca="1" si="215"/>
        <v>0</v>
      </c>
      <c r="R268" s="92">
        <f t="shared" ca="1" si="227"/>
        <v>0</v>
      </c>
      <c r="S268" s="94">
        <f t="shared" ca="1" si="216"/>
        <v>0</v>
      </c>
      <c r="T268" s="94">
        <f>T267+T267*Input!$C$5</f>
        <v>5.5931485726191648</v>
      </c>
      <c r="U268" s="91">
        <f t="shared" ca="1" si="217"/>
        <v>0</v>
      </c>
      <c r="V268" s="91">
        <f t="shared" ca="1" si="218"/>
        <v>0</v>
      </c>
      <c r="W268" s="91">
        <f t="shared" ca="1" si="219"/>
        <v>0</v>
      </c>
      <c r="X268" s="91">
        <f t="shared" ca="1" si="220"/>
        <v>0</v>
      </c>
      <c r="Y268" s="91">
        <f t="shared" ca="1" si="228"/>
        <v>0</v>
      </c>
      <c r="Z268" s="92">
        <f t="shared" ca="1" si="229"/>
        <v>-1</v>
      </c>
      <c r="AA268" s="88">
        <f t="shared" si="208"/>
        <v>21</v>
      </c>
      <c r="AB268" s="95">
        <f t="shared" ca="1" si="209"/>
        <v>0</v>
      </c>
      <c r="AC268" s="94">
        <f t="shared" ca="1" si="221"/>
        <v>0</v>
      </c>
      <c r="AD268" s="76"/>
      <c r="AE268" s="76"/>
    </row>
    <row r="269" spans="1:31" ht="12.75" x14ac:dyDescent="0.2">
      <c r="A269" s="76"/>
      <c r="B269" s="90">
        <v>22</v>
      </c>
      <c r="C269" s="91">
        <f ca="1">C268+C268*Input!$C$9</f>
        <v>0</v>
      </c>
      <c r="D269" s="92">
        <f t="shared" ca="1" si="222"/>
        <v>0</v>
      </c>
      <c r="E269" s="92">
        <f t="shared" ca="1" si="223"/>
        <v>0</v>
      </c>
      <c r="F269" s="92">
        <f t="shared" ca="1" si="210"/>
        <v>0</v>
      </c>
      <c r="G269" s="91">
        <f t="shared" ca="1" si="211"/>
        <v>0</v>
      </c>
      <c r="H269" s="92">
        <f t="shared" ca="1" si="224"/>
        <v>0</v>
      </c>
      <c r="I269" s="93">
        <f>Input!$C$4</f>
        <v>1.03</v>
      </c>
      <c r="J269" s="94">
        <f t="shared" ca="1" si="212"/>
        <v>0</v>
      </c>
      <c r="K269" s="94">
        <f>K268+K268*Input!$C$5</f>
        <v>6.0406004584286981</v>
      </c>
      <c r="L269" s="91">
        <f t="shared" ca="1" si="213"/>
        <v>0</v>
      </c>
      <c r="M269" s="91">
        <f ca="1">M268+M268*Input!$C$9</f>
        <v>0</v>
      </c>
      <c r="N269" s="92">
        <f t="shared" ca="1" si="225"/>
        <v>0</v>
      </c>
      <c r="O269" s="92">
        <f t="shared" ca="1" si="226"/>
        <v>0</v>
      </c>
      <c r="P269" s="92">
        <f t="shared" ca="1" si="214"/>
        <v>0</v>
      </c>
      <c r="Q269" s="91">
        <f t="shared" ca="1" si="215"/>
        <v>0</v>
      </c>
      <c r="R269" s="92">
        <f t="shared" ca="1" si="227"/>
        <v>0</v>
      </c>
      <c r="S269" s="94">
        <f t="shared" ca="1" si="216"/>
        <v>0</v>
      </c>
      <c r="T269" s="94">
        <f>T268+T268*Input!$C$5</f>
        <v>6.0406004584286981</v>
      </c>
      <c r="U269" s="91">
        <f t="shared" ca="1" si="217"/>
        <v>0</v>
      </c>
      <c r="V269" s="91">
        <f t="shared" ca="1" si="218"/>
        <v>0</v>
      </c>
      <c r="W269" s="91">
        <f t="shared" ca="1" si="219"/>
        <v>0</v>
      </c>
      <c r="X269" s="91">
        <f t="shared" ca="1" si="220"/>
        <v>0</v>
      </c>
      <c r="Y269" s="91">
        <f t="shared" ca="1" si="228"/>
        <v>0</v>
      </c>
      <c r="Z269" s="92">
        <f t="shared" ca="1" si="229"/>
        <v>-1</v>
      </c>
      <c r="AA269" s="88">
        <f t="shared" si="208"/>
        <v>22</v>
      </c>
      <c r="AB269" s="95">
        <f t="shared" ca="1" si="209"/>
        <v>0</v>
      </c>
      <c r="AC269" s="94">
        <f t="shared" ca="1" si="221"/>
        <v>0</v>
      </c>
      <c r="AD269" s="76"/>
      <c r="AE269" s="76"/>
    </row>
    <row r="270" spans="1:31" ht="12.75" x14ac:dyDescent="0.2">
      <c r="A270" s="76"/>
      <c r="B270" s="90">
        <v>23</v>
      </c>
      <c r="C270" s="91">
        <f ca="1">C269+C269*Input!$C$9</f>
        <v>0</v>
      </c>
      <c r="D270" s="92">
        <f t="shared" ca="1" si="222"/>
        <v>0</v>
      </c>
      <c r="E270" s="92">
        <f t="shared" ca="1" si="223"/>
        <v>0</v>
      </c>
      <c r="F270" s="92">
        <f t="shared" ca="1" si="210"/>
        <v>0</v>
      </c>
      <c r="G270" s="91">
        <f t="shared" ca="1" si="211"/>
        <v>0</v>
      </c>
      <c r="H270" s="92">
        <f t="shared" ca="1" si="224"/>
        <v>0</v>
      </c>
      <c r="I270" s="93">
        <f>Input!$C$4</f>
        <v>1.03</v>
      </c>
      <c r="J270" s="94">
        <f t="shared" ca="1" si="212"/>
        <v>0</v>
      </c>
      <c r="K270" s="94">
        <f>K269+K269*Input!$C$5</f>
        <v>6.5238484951029942</v>
      </c>
      <c r="L270" s="91">
        <f t="shared" ca="1" si="213"/>
        <v>0</v>
      </c>
      <c r="M270" s="91">
        <f ca="1">M269+M269*Input!$C$9</f>
        <v>0</v>
      </c>
      <c r="N270" s="92">
        <f t="shared" ca="1" si="225"/>
        <v>0</v>
      </c>
      <c r="O270" s="92">
        <f t="shared" ca="1" si="226"/>
        <v>0</v>
      </c>
      <c r="P270" s="92">
        <f t="shared" ca="1" si="214"/>
        <v>0</v>
      </c>
      <c r="Q270" s="91">
        <f t="shared" ca="1" si="215"/>
        <v>0</v>
      </c>
      <c r="R270" s="92">
        <f t="shared" ca="1" si="227"/>
        <v>0</v>
      </c>
      <c r="S270" s="94">
        <f t="shared" ca="1" si="216"/>
        <v>0</v>
      </c>
      <c r="T270" s="94">
        <f>T269+T269*Input!$C$5</f>
        <v>6.5238484951029942</v>
      </c>
      <c r="U270" s="91">
        <f t="shared" ca="1" si="217"/>
        <v>0</v>
      </c>
      <c r="V270" s="91">
        <f t="shared" ca="1" si="218"/>
        <v>0</v>
      </c>
      <c r="W270" s="91">
        <f t="shared" ca="1" si="219"/>
        <v>0</v>
      </c>
      <c r="X270" s="91">
        <f t="shared" ca="1" si="220"/>
        <v>0</v>
      </c>
      <c r="Y270" s="91">
        <f t="shared" ca="1" si="228"/>
        <v>0</v>
      </c>
      <c r="Z270" s="92">
        <f t="shared" ca="1" si="229"/>
        <v>-1</v>
      </c>
      <c r="AA270" s="88">
        <f t="shared" si="208"/>
        <v>23</v>
      </c>
      <c r="AB270" s="95">
        <f t="shared" ca="1" si="209"/>
        <v>0</v>
      </c>
      <c r="AC270" s="94">
        <f t="shared" ca="1" si="221"/>
        <v>0</v>
      </c>
      <c r="AD270" s="76"/>
      <c r="AE270" s="76"/>
    </row>
    <row r="271" spans="1:31" ht="12.75" x14ac:dyDescent="0.2">
      <c r="A271" s="76"/>
      <c r="B271" s="90">
        <v>24</v>
      </c>
      <c r="C271" s="91">
        <f ca="1">C270+C270*Input!$C$9</f>
        <v>0</v>
      </c>
      <c r="D271" s="92">
        <f t="shared" ca="1" si="222"/>
        <v>0</v>
      </c>
      <c r="E271" s="92">
        <f t="shared" ca="1" si="223"/>
        <v>0</v>
      </c>
      <c r="F271" s="92">
        <f t="shared" ca="1" si="210"/>
        <v>0</v>
      </c>
      <c r="G271" s="91">
        <f t="shared" ca="1" si="211"/>
        <v>0</v>
      </c>
      <c r="H271" s="92">
        <f t="shared" ca="1" si="224"/>
        <v>0</v>
      </c>
      <c r="I271" s="93">
        <f>Input!$C$4</f>
        <v>1.03</v>
      </c>
      <c r="J271" s="94">
        <f t="shared" ca="1" si="212"/>
        <v>0</v>
      </c>
      <c r="K271" s="94">
        <f>K270+K270*Input!$C$5</f>
        <v>7.0457563747112335</v>
      </c>
      <c r="L271" s="91">
        <f t="shared" ca="1" si="213"/>
        <v>0</v>
      </c>
      <c r="M271" s="91">
        <f ca="1">M270+M270*Input!$C$9</f>
        <v>0</v>
      </c>
      <c r="N271" s="92">
        <f t="shared" ca="1" si="225"/>
        <v>0</v>
      </c>
      <c r="O271" s="92">
        <f t="shared" ca="1" si="226"/>
        <v>0</v>
      </c>
      <c r="P271" s="92">
        <f t="shared" ca="1" si="214"/>
        <v>0</v>
      </c>
      <c r="Q271" s="91">
        <f t="shared" ca="1" si="215"/>
        <v>0</v>
      </c>
      <c r="R271" s="92">
        <f t="shared" ca="1" si="227"/>
        <v>0</v>
      </c>
      <c r="S271" s="94">
        <f t="shared" ca="1" si="216"/>
        <v>0</v>
      </c>
      <c r="T271" s="94">
        <f>T270+T270*Input!$C$5</f>
        <v>7.0457563747112335</v>
      </c>
      <c r="U271" s="91">
        <f t="shared" ca="1" si="217"/>
        <v>0</v>
      </c>
      <c r="V271" s="91">
        <f t="shared" ca="1" si="218"/>
        <v>0</v>
      </c>
      <c r="W271" s="91">
        <f t="shared" ca="1" si="219"/>
        <v>0</v>
      </c>
      <c r="X271" s="91">
        <f t="shared" ca="1" si="220"/>
        <v>0</v>
      </c>
      <c r="Y271" s="91">
        <f t="shared" ca="1" si="228"/>
        <v>0</v>
      </c>
      <c r="Z271" s="92">
        <f t="shared" ca="1" si="229"/>
        <v>-1</v>
      </c>
      <c r="AA271" s="88">
        <f t="shared" si="208"/>
        <v>24</v>
      </c>
      <c r="AB271" s="95">
        <f t="shared" ca="1" si="209"/>
        <v>0</v>
      </c>
      <c r="AC271" s="94">
        <f t="shared" ca="1" si="221"/>
        <v>0</v>
      </c>
      <c r="AD271" s="76"/>
      <c r="AE271" s="76"/>
    </row>
    <row r="272" spans="1:31" ht="12.75" x14ac:dyDescent="0.2">
      <c r="A272" s="76"/>
      <c r="B272" s="90">
        <v>25</v>
      </c>
      <c r="C272" s="91">
        <f ca="1">C271+C271*Input!$C$9</f>
        <v>0</v>
      </c>
      <c r="D272" s="92">
        <f t="shared" ca="1" si="222"/>
        <v>0</v>
      </c>
      <c r="E272" s="92">
        <f t="shared" ca="1" si="223"/>
        <v>0</v>
      </c>
      <c r="F272" s="92">
        <f t="shared" ca="1" si="210"/>
        <v>0</v>
      </c>
      <c r="G272" s="91">
        <f t="shared" ca="1" si="211"/>
        <v>0</v>
      </c>
      <c r="H272" s="92">
        <f t="shared" ca="1" si="224"/>
        <v>0</v>
      </c>
      <c r="I272" s="93">
        <f>Input!$C$4</f>
        <v>1.03</v>
      </c>
      <c r="J272" s="94">
        <f t="shared" ca="1" si="212"/>
        <v>0</v>
      </c>
      <c r="K272" s="94">
        <f>K271+K271*Input!$C$5</f>
        <v>7.609416884688132</v>
      </c>
      <c r="L272" s="91">
        <f t="shared" ca="1" si="213"/>
        <v>0</v>
      </c>
      <c r="M272" s="91">
        <f ca="1">M271+M271*Input!$C$9</f>
        <v>0</v>
      </c>
      <c r="N272" s="92">
        <f t="shared" ca="1" si="225"/>
        <v>0</v>
      </c>
      <c r="O272" s="92">
        <f t="shared" ca="1" si="226"/>
        <v>0</v>
      </c>
      <c r="P272" s="92">
        <f t="shared" ca="1" si="214"/>
        <v>0</v>
      </c>
      <c r="Q272" s="91">
        <f t="shared" ca="1" si="215"/>
        <v>0</v>
      </c>
      <c r="R272" s="92">
        <f t="shared" ca="1" si="227"/>
        <v>0</v>
      </c>
      <c r="S272" s="94">
        <f t="shared" ca="1" si="216"/>
        <v>0</v>
      </c>
      <c r="T272" s="94">
        <f>T271+T271*Input!$C$5</f>
        <v>7.609416884688132</v>
      </c>
      <c r="U272" s="91">
        <f t="shared" ca="1" si="217"/>
        <v>0</v>
      </c>
      <c r="V272" s="91">
        <f t="shared" ca="1" si="218"/>
        <v>0</v>
      </c>
      <c r="W272" s="91">
        <f t="shared" ca="1" si="219"/>
        <v>0</v>
      </c>
      <c r="X272" s="91">
        <f t="shared" ca="1" si="220"/>
        <v>0</v>
      </c>
      <c r="Y272" s="91">
        <f t="shared" ca="1" si="228"/>
        <v>0</v>
      </c>
      <c r="Z272" s="92">
        <f t="shared" ca="1" si="229"/>
        <v>-1</v>
      </c>
      <c r="AA272" s="88">
        <f t="shared" si="208"/>
        <v>25</v>
      </c>
      <c r="AB272" s="95">
        <f t="shared" ca="1" si="209"/>
        <v>0</v>
      </c>
      <c r="AC272" s="94">
        <f t="shared" ca="1" si="221"/>
        <v>0</v>
      </c>
      <c r="AD272" s="76"/>
      <c r="AE272" s="76"/>
    </row>
    <row r="273" spans="1:31" ht="12.75" x14ac:dyDescent="0.2">
      <c r="A273" s="76"/>
      <c r="B273" s="90">
        <v>26</v>
      </c>
      <c r="C273" s="91">
        <f ca="1">C272+C272*Input!$C$9</f>
        <v>0</v>
      </c>
      <c r="D273" s="92">
        <f t="shared" ca="1" si="222"/>
        <v>0</v>
      </c>
      <c r="E273" s="92">
        <f t="shared" ca="1" si="223"/>
        <v>0</v>
      </c>
      <c r="F273" s="92">
        <f t="shared" ca="1" si="210"/>
        <v>0</v>
      </c>
      <c r="G273" s="91">
        <f t="shared" ca="1" si="211"/>
        <v>0</v>
      </c>
      <c r="H273" s="92">
        <f t="shared" ca="1" si="224"/>
        <v>0</v>
      </c>
      <c r="I273" s="93">
        <f>Input!$C$4</f>
        <v>1.03</v>
      </c>
      <c r="J273" s="94">
        <f t="shared" ca="1" si="212"/>
        <v>0</v>
      </c>
      <c r="K273" s="94">
        <f>K272+K272*Input!$C$5</f>
        <v>8.218170235463182</v>
      </c>
      <c r="L273" s="91">
        <f t="shared" ca="1" si="213"/>
        <v>0</v>
      </c>
      <c r="M273" s="91">
        <f ca="1">M272+M272*Input!$C$9</f>
        <v>0</v>
      </c>
      <c r="N273" s="92">
        <f t="shared" ca="1" si="225"/>
        <v>0</v>
      </c>
      <c r="O273" s="92">
        <f t="shared" ca="1" si="226"/>
        <v>0</v>
      </c>
      <c r="P273" s="92">
        <f t="shared" ca="1" si="214"/>
        <v>0</v>
      </c>
      <c r="Q273" s="91">
        <f t="shared" ca="1" si="215"/>
        <v>0</v>
      </c>
      <c r="R273" s="92">
        <f t="shared" ca="1" si="227"/>
        <v>0</v>
      </c>
      <c r="S273" s="94">
        <f t="shared" ca="1" si="216"/>
        <v>0</v>
      </c>
      <c r="T273" s="94">
        <f>T272+T272*Input!$C$5</f>
        <v>8.218170235463182</v>
      </c>
      <c r="U273" s="91">
        <f t="shared" ca="1" si="217"/>
        <v>0</v>
      </c>
      <c r="V273" s="91">
        <f t="shared" ca="1" si="218"/>
        <v>0</v>
      </c>
      <c r="W273" s="91">
        <f t="shared" ca="1" si="219"/>
        <v>0</v>
      </c>
      <c r="X273" s="91">
        <f t="shared" ca="1" si="220"/>
        <v>0</v>
      </c>
      <c r="Y273" s="91">
        <f t="shared" ca="1" si="228"/>
        <v>0</v>
      </c>
      <c r="Z273" s="92">
        <f t="shared" ca="1" si="229"/>
        <v>-1</v>
      </c>
      <c r="AA273" s="88">
        <f t="shared" si="208"/>
        <v>26</v>
      </c>
      <c r="AB273" s="95">
        <f t="shared" ca="1" si="209"/>
        <v>0</v>
      </c>
      <c r="AC273" s="94">
        <f t="shared" ca="1" si="221"/>
        <v>0</v>
      </c>
      <c r="AD273" s="76"/>
      <c r="AE273" s="76"/>
    </row>
    <row r="274" spans="1:31" ht="12.75" x14ac:dyDescent="0.2">
      <c r="A274" s="76"/>
      <c r="B274" s="90">
        <v>27</v>
      </c>
      <c r="C274" s="91">
        <f ca="1">C273+C273*Input!$C$9</f>
        <v>0</v>
      </c>
      <c r="D274" s="92">
        <f t="shared" ca="1" si="222"/>
        <v>0</v>
      </c>
      <c r="E274" s="92">
        <f t="shared" ca="1" si="223"/>
        <v>0</v>
      </c>
      <c r="F274" s="92">
        <f t="shared" ca="1" si="210"/>
        <v>0</v>
      </c>
      <c r="G274" s="91">
        <f t="shared" ca="1" si="211"/>
        <v>0</v>
      </c>
      <c r="H274" s="92">
        <f t="shared" ca="1" si="224"/>
        <v>0</v>
      </c>
      <c r="I274" s="93">
        <f>Input!$C$4</f>
        <v>1.03</v>
      </c>
      <c r="J274" s="94">
        <f t="shared" ca="1" si="212"/>
        <v>0</v>
      </c>
      <c r="K274" s="94">
        <f>K273+K273*Input!$C$5</f>
        <v>8.8756238543002368</v>
      </c>
      <c r="L274" s="91">
        <f t="shared" ca="1" si="213"/>
        <v>0</v>
      </c>
      <c r="M274" s="91">
        <f ca="1">M273+M273*Input!$C$9</f>
        <v>0</v>
      </c>
      <c r="N274" s="92">
        <f t="shared" ca="1" si="225"/>
        <v>0</v>
      </c>
      <c r="O274" s="92">
        <f t="shared" ca="1" si="226"/>
        <v>0</v>
      </c>
      <c r="P274" s="92">
        <f t="shared" ca="1" si="214"/>
        <v>0</v>
      </c>
      <c r="Q274" s="91">
        <f t="shared" ca="1" si="215"/>
        <v>0</v>
      </c>
      <c r="R274" s="92">
        <f t="shared" ca="1" si="227"/>
        <v>0</v>
      </c>
      <c r="S274" s="94">
        <f t="shared" ca="1" si="216"/>
        <v>0</v>
      </c>
      <c r="T274" s="94">
        <f>T273+T273*Input!$C$5</f>
        <v>8.8756238543002368</v>
      </c>
      <c r="U274" s="91">
        <f t="shared" ca="1" si="217"/>
        <v>0</v>
      </c>
      <c r="V274" s="91">
        <f t="shared" ca="1" si="218"/>
        <v>0</v>
      </c>
      <c r="W274" s="91">
        <f t="shared" ca="1" si="219"/>
        <v>0</v>
      </c>
      <c r="X274" s="91">
        <f t="shared" ca="1" si="220"/>
        <v>0</v>
      </c>
      <c r="Y274" s="91">
        <f t="shared" ca="1" si="228"/>
        <v>0</v>
      </c>
      <c r="Z274" s="92">
        <f t="shared" ca="1" si="229"/>
        <v>-1</v>
      </c>
      <c r="AA274" s="88">
        <f t="shared" si="208"/>
        <v>27</v>
      </c>
      <c r="AB274" s="95">
        <f t="shared" ca="1" si="209"/>
        <v>0</v>
      </c>
      <c r="AC274" s="94">
        <f t="shared" ca="1" si="221"/>
        <v>0</v>
      </c>
      <c r="AD274" s="76"/>
      <c r="AE274" s="76"/>
    </row>
    <row r="275" spans="1:31" ht="12.75" x14ac:dyDescent="0.2">
      <c r="A275" s="76"/>
      <c r="B275" s="90">
        <v>28</v>
      </c>
      <c r="C275" s="91">
        <f ca="1">C274+C274*Input!$C$9</f>
        <v>0</v>
      </c>
      <c r="D275" s="92">
        <f t="shared" ca="1" si="222"/>
        <v>0</v>
      </c>
      <c r="E275" s="92">
        <f t="shared" ca="1" si="223"/>
        <v>0</v>
      </c>
      <c r="F275" s="92">
        <f t="shared" ca="1" si="210"/>
        <v>0</v>
      </c>
      <c r="G275" s="91">
        <f t="shared" ca="1" si="211"/>
        <v>0</v>
      </c>
      <c r="H275" s="92">
        <f t="shared" ca="1" si="224"/>
        <v>0</v>
      </c>
      <c r="I275" s="93">
        <f>Input!$C$4</f>
        <v>1.03</v>
      </c>
      <c r="J275" s="94">
        <f t="shared" ca="1" si="212"/>
        <v>0</v>
      </c>
      <c r="K275" s="94">
        <f>K274+K274*Input!$C$5</f>
        <v>9.5856737626442552</v>
      </c>
      <c r="L275" s="91">
        <f t="shared" ca="1" si="213"/>
        <v>0</v>
      </c>
      <c r="M275" s="91">
        <f ca="1">M274+M274*Input!$C$9</f>
        <v>0</v>
      </c>
      <c r="N275" s="92">
        <f t="shared" ca="1" si="225"/>
        <v>0</v>
      </c>
      <c r="O275" s="92">
        <f t="shared" ca="1" si="226"/>
        <v>0</v>
      </c>
      <c r="P275" s="92">
        <f t="shared" ca="1" si="214"/>
        <v>0</v>
      </c>
      <c r="Q275" s="91">
        <f t="shared" ca="1" si="215"/>
        <v>0</v>
      </c>
      <c r="R275" s="92">
        <f t="shared" ca="1" si="227"/>
        <v>0</v>
      </c>
      <c r="S275" s="94">
        <f t="shared" ca="1" si="216"/>
        <v>0</v>
      </c>
      <c r="T275" s="94">
        <f>T274+T274*Input!$C$5</f>
        <v>9.5856737626442552</v>
      </c>
      <c r="U275" s="91">
        <f t="shared" ca="1" si="217"/>
        <v>0</v>
      </c>
      <c r="V275" s="91">
        <f t="shared" ca="1" si="218"/>
        <v>0</v>
      </c>
      <c r="W275" s="91">
        <f t="shared" ca="1" si="219"/>
        <v>0</v>
      </c>
      <c r="X275" s="91">
        <f t="shared" ca="1" si="220"/>
        <v>0</v>
      </c>
      <c r="Y275" s="91">
        <f t="shared" ca="1" si="228"/>
        <v>0</v>
      </c>
      <c r="Z275" s="92">
        <f t="shared" ca="1" si="229"/>
        <v>-1</v>
      </c>
      <c r="AA275" s="88">
        <f t="shared" si="208"/>
        <v>28</v>
      </c>
      <c r="AB275" s="95">
        <f t="shared" ca="1" si="209"/>
        <v>0</v>
      </c>
      <c r="AC275" s="94">
        <f t="shared" ca="1" si="221"/>
        <v>0</v>
      </c>
      <c r="AD275" s="76"/>
      <c r="AE275" s="76"/>
    </row>
    <row r="276" spans="1:31" ht="12.75" x14ac:dyDescent="0.2">
      <c r="A276" s="76"/>
      <c r="B276" s="90">
        <v>29</v>
      </c>
      <c r="C276" s="91">
        <f ca="1">C275+C275*Input!$C$9</f>
        <v>0</v>
      </c>
      <c r="D276" s="92">
        <f t="shared" ca="1" si="222"/>
        <v>0</v>
      </c>
      <c r="E276" s="92">
        <f t="shared" ca="1" si="223"/>
        <v>0</v>
      </c>
      <c r="F276" s="92">
        <f t="shared" ca="1" si="210"/>
        <v>0</v>
      </c>
      <c r="G276" s="91">
        <f t="shared" ca="1" si="211"/>
        <v>0</v>
      </c>
      <c r="H276" s="92">
        <f t="shared" ca="1" si="224"/>
        <v>0</v>
      </c>
      <c r="I276" s="93">
        <f>Input!$C$4</f>
        <v>1.03</v>
      </c>
      <c r="J276" s="94">
        <f t="shared" ca="1" si="212"/>
        <v>0</v>
      </c>
      <c r="K276" s="94">
        <f>K275+K275*Input!$C$5</f>
        <v>10.352527663655795</v>
      </c>
      <c r="L276" s="91">
        <f t="shared" ca="1" si="213"/>
        <v>0</v>
      </c>
      <c r="M276" s="91">
        <f ca="1">M275+M275*Input!$C$9</f>
        <v>0</v>
      </c>
      <c r="N276" s="92">
        <f t="shared" ca="1" si="225"/>
        <v>0</v>
      </c>
      <c r="O276" s="92">
        <f t="shared" ca="1" si="226"/>
        <v>0</v>
      </c>
      <c r="P276" s="92">
        <f t="shared" ca="1" si="214"/>
        <v>0</v>
      </c>
      <c r="Q276" s="91">
        <f t="shared" ca="1" si="215"/>
        <v>0</v>
      </c>
      <c r="R276" s="92">
        <f t="shared" ca="1" si="227"/>
        <v>0</v>
      </c>
      <c r="S276" s="94">
        <f t="shared" ca="1" si="216"/>
        <v>0</v>
      </c>
      <c r="T276" s="94">
        <f>T275+T275*Input!$C$5</f>
        <v>10.352527663655795</v>
      </c>
      <c r="U276" s="91">
        <f t="shared" ca="1" si="217"/>
        <v>0</v>
      </c>
      <c r="V276" s="91">
        <f t="shared" ca="1" si="218"/>
        <v>0</v>
      </c>
      <c r="W276" s="91">
        <f t="shared" ca="1" si="219"/>
        <v>0</v>
      </c>
      <c r="X276" s="91">
        <f t="shared" ca="1" si="220"/>
        <v>0</v>
      </c>
      <c r="Y276" s="91">
        <f t="shared" ca="1" si="228"/>
        <v>0</v>
      </c>
      <c r="Z276" s="92">
        <f t="shared" ca="1" si="229"/>
        <v>-1</v>
      </c>
      <c r="AA276" s="88">
        <f t="shared" si="208"/>
        <v>29</v>
      </c>
      <c r="AB276" s="95">
        <f t="shared" ca="1" si="209"/>
        <v>0</v>
      </c>
      <c r="AC276" s="94">
        <f t="shared" ca="1" si="221"/>
        <v>0</v>
      </c>
      <c r="AD276" s="76"/>
      <c r="AE276" s="76"/>
    </row>
    <row r="277" spans="1:31" ht="12.75" x14ac:dyDescent="0.2">
      <c r="A277" s="76"/>
      <c r="B277" s="90">
        <v>30</v>
      </c>
      <c r="C277" s="91">
        <f ca="1">C276+C276*Input!$C$9</f>
        <v>0</v>
      </c>
      <c r="D277" s="92">
        <f t="shared" ca="1" si="222"/>
        <v>0</v>
      </c>
      <c r="E277" s="92">
        <f t="shared" ca="1" si="223"/>
        <v>0</v>
      </c>
      <c r="F277" s="92">
        <f t="shared" ca="1" si="210"/>
        <v>0</v>
      </c>
      <c r="G277" s="91">
        <f t="shared" ca="1" si="211"/>
        <v>0</v>
      </c>
      <c r="H277" s="92">
        <f t="shared" ca="1" si="224"/>
        <v>0</v>
      </c>
      <c r="I277" s="93">
        <f>Input!$C$4</f>
        <v>1.03</v>
      </c>
      <c r="J277" s="94">
        <f t="shared" ca="1" si="212"/>
        <v>0</v>
      </c>
      <c r="K277" s="94">
        <f>K276+K276*Input!$C$5</f>
        <v>11.180729876748259</v>
      </c>
      <c r="L277" s="91">
        <f t="shared" ca="1" si="213"/>
        <v>0</v>
      </c>
      <c r="M277" s="91">
        <f ca="1">M276+M276*Input!$C$9</f>
        <v>0</v>
      </c>
      <c r="N277" s="92">
        <f t="shared" ca="1" si="225"/>
        <v>0</v>
      </c>
      <c r="O277" s="92">
        <f t="shared" ca="1" si="226"/>
        <v>0</v>
      </c>
      <c r="P277" s="92">
        <f t="shared" ca="1" si="214"/>
        <v>0</v>
      </c>
      <c r="Q277" s="91">
        <f t="shared" ca="1" si="215"/>
        <v>0</v>
      </c>
      <c r="R277" s="92">
        <f t="shared" ca="1" si="227"/>
        <v>0</v>
      </c>
      <c r="S277" s="94">
        <f t="shared" ca="1" si="216"/>
        <v>0</v>
      </c>
      <c r="T277" s="94">
        <f>T276+T276*Input!$C$5</f>
        <v>11.180729876748259</v>
      </c>
      <c r="U277" s="91">
        <f t="shared" ca="1" si="217"/>
        <v>0</v>
      </c>
      <c r="V277" s="91">
        <f t="shared" ca="1" si="218"/>
        <v>0</v>
      </c>
      <c r="W277" s="91">
        <f t="shared" ca="1" si="219"/>
        <v>0</v>
      </c>
      <c r="X277" s="91">
        <f t="shared" ca="1" si="220"/>
        <v>0</v>
      </c>
      <c r="Y277" s="91">
        <f t="shared" ca="1" si="228"/>
        <v>0</v>
      </c>
      <c r="Z277" s="92">
        <f t="shared" ca="1" si="229"/>
        <v>-1</v>
      </c>
      <c r="AA277" s="88">
        <f t="shared" si="208"/>
        <v>30</v>
      </c>
      <c r="AB277" s="95">
        <f t="shared" ca="1" si="209"/>
        <v>0</v>
      </c>
      <c r="AC277" s="94">
        <f t="shared" ca="1" si="221"/>
        <v>0</v>
      </c>
      <c r="AD277" s="76"/>
      <c r="AE277" s="76"/>
    </row>
    <row r="278" spans="1:31" ht="12.75" x14ac:dyDescent="0.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8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</row>
    <row r="279" spans="1:31" ht="12.75" x14ac:dyDescent="0.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8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</row>
    <row r="280" spans="1:31" ht="12.75" x14ac:dyDescent="0.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8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1:31" ht="12.75" x14ac:dyDescent="0.2">
      <c r="A281" s="62"/>
      <c r="B281" s="63" t="s">
        <v>141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4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</row>
    <row r="282" spans="1:31" ht="12.75" x14ac:dyDescent="0.2">
      <c r="A282" s="47"/>
      <c r="B282" s="47"/>
      <c r="C282" s="52" t="s">
        <v>142</v>
      </c>
      <c r="D282" s="47"/>
      <c r="E282" s="47"/>
      <c r="F282" s="47">
        <f>Formulas!B9</f>
        <v>20</v>
      </c>
      <c r="G282" s="47"/>
      <c r="H282" s="47"/>
      <c r="I282" s="47"/>
      <c r="J282" s="47"/>
      <c r="K282" s="47"/>
      <c r="L282" s="48"/>
      <c r="M282" s="52" t="s">
        <v>143</v>
      </c>
      <c r="N282" s="47"/>
      <c r="O282" s="47"/>
      <c r="P282" s="52">
        <f>Formulas!C9</f>
        <v>35</v>
      </c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1:31" ht="51" x14ac:dyDescent="0.2">
      <c r="A283" s="47"/>
      <c r="B283" s="52"/>
      <c r="C283" s="65" t="s">
        <v>31</v>
      </c>
      <c r="D283" s="65"/>
      <c r="E283" s="65" t="s">
        <v>32</v>
      </c>
      <c r="F283" s="65" t="s">
        <v>33</v>
      </c>
      <c r="G283" s="65" t="s">
        <v>34</v>
      </c>
      <c r="H283" s="65" t="s">
        <v>35</v>
      </c>
      <c r="I283" s="65"/>
      <c r="J283" s="65"/>
      <c r="K283" s="65" t="s">
        <v>37</v>
      </c>
      <c r="L283" s="65" t="s">
        <v>38</v>
      </c>
      <c r="M283" s="66" t="s">
        <v>65</v>
      </c>
      <c r="N283" s="67"/>
      <c r="O283" s="67" t="s">
        <v>32</v>
      </c>
      <c r="P283" s="67" t="s">
        <v>33</v>
      </c>
      <c r="Q283" s="67" t="s">
        <v>34</v>
      </c>
      <c r="R283" s="67" t="s">
        <v>35</v>
      </c>
      <c r="S283" s="67"/>
      <c r="T283" s="67" t="s">
        <v>37</v>
      </c>
      <c r="U283" s="67" t="s">
        <v>38</v>
      </c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</row>
    <row r="284" spans="1:31" ht="12.75" x14ac:dyDescent="0.2">
      <c r="A284" s="47"/>
      <c r="B284" s="52"/>
      <c r="C284" s="52">
        <f ca="1">INDIRECT("Input!D"&amp;F282)</f>
        <v>0</v>
      </c>
      <c r="D284" s="52"/>
      <c r="E284" s="52">
        <f ca="1">INDIRECT("Input!E"&amp;F282)</f>
        <v>0</v>
      </c>
      <c r="F284" s="52">
        <f ca="1">INDIRECT("Input!G"&amp;F282)</f>
        <v>0</v>
      </c>
      <c r="G284" s="52">
        <f ca="1">INDIRECT("Input!I"&amp;F282)</f>
        <v>0</v>
      </c>
      <c r="H284" s="68">
        <f ca="1">INDIRECT("Input!K"&amp;F282)</f>
        <v>0</v>
      </c>
      <c r="I284" s="52"/>
      <c r="J284" s="52"/>
      <c r="K284" s="68">
        <f ca="1">INDIRECT("Input!M"&amp;F282)</f>
        <v>0</v>
      </c>
      <c r="L284" s="52">
        <f ca="1">INDIRECT("Input!O"&amp;F282)</f>
        <v>0</v>
      </c>
      <c r="M284" s="52">
        <f ca="1">INDIRECT("Input!D"&amp;P282)</f>
        <v>0</v>
      </c>
      <c r="N284" s="52"/>
      <c r="O284" s="52">
        <f ca="1">INDIRECT("Input!E"&amp;P282)</f>
        <v>0</v>
      </c>
      <c r="P284" s="52">
        <f ca="1">INDIRECT("Input!G"&amp;P282)</f>
        <v>0</v>
      </c>
      <c r="Q284" s="52">
        <f ca="1">INDIRECT("Input!I"&amp;P282)</f>
        <v>0</v>
      </c>
      <c r="R284" s="68">
        <f ca="1">INDIRECT("Input!K"&amp;P282)</f>
        <v>0</v>
      </c>
      <c r="S284" s="52"/>
      <c r="T284" s="68">
        <f ca="1">INDIRECT("Input!M"&amp;P282)</f>
        <v>0</v>
      </c>
      <c r="U284" s="52">
        <f ca="1">INDIRECT("Input!O"&amp;P282)</f>
        <v>0</v>
      </c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</row>
    <row r="285" spans="1:31" ht="12.75" x14ac:dyDescent="0.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8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</row>
    <row r="286" spans="1:31" ht="12.75" x14ac:dyDescent="0.2">
      <c r="A286" s="76"/>
      <c r="B286" s="76"/>
      <c r="C286" s="77" t="s">
        <v>90</v>
      </c>
      <c r="D286" s="78"/>
      <c r="E286" s="78"/>
      <c r="F286" s="78"/>
      <c r="G286" s="78"/>
      <c r="H286" s="78"/>
      <c r="I286" s="78"/>
      <c r="J286" s="78"/>
      <c r="K286" s="78"/>
      <c r="L286" s="79"/>
      <c r="M286" s="80" t="s">
        <v>91</v>
      </c>
      <c r="N286" s="81"/>
      <c r="O286" s="81"/>
      <c r="P286" s="81"/>
      <c r="Q286" s="81"/>
      <c r="R286" s="81"/>
      <c r="S286" s="81"/>
      <c r="T286" s="81"/>
      <c r="U286" s="82"/>
      <c r="V286" s="83" t="s">
        <v>92</v>
      </c>
      <c r="W286" s="78"/>
      <c r="X286" s="78"/>
      <c r="Y286" s="78"/>
      <c r="Z286" s="76"/>
      <c r="AA286" s="76"/>
      <c r="AB286" s="76"/>
      <c r="AC286" s="76"/>
      <c r="AD286" s="76"/>
      <c r="AE286" s="76"/>
    </row>
    <row r="287" spans="1:31" ht="51" x14ac:dyDescent="0.2">
      <c r="A287" s="76"/>
      <c r="B287" s="84" t="s">
        <v>94</v>
      </c>
      <c r="C287" s="85" t="s">
        <v>118</v>
      </c>
      <c r="D287" s="85" t="s">
        <v>38</v>
      </c>
      <c r="E287" s="86" t="s">
        <v>119</v>
      </c>
      <c r="F287" s="86" t="s">
        <v>120</v>
      </c>
      <c r="G287" s="86" t="s">
        <v>95</v>
      </c>
      <c r="H287" s="86" t="s">
        <v>96</v>
      </c>
      <c r="I287" s="86" t="s">
        <v>121</v>
      </c>
      <c r="J287" s="86" t="s">
        <v>122</v>
      </c>
      <c r="K287" s="86" t="s">
        <v>123</v>
      </c>
      <c r="L287" s="87" t="s">
        <v>97</v>
      </c>
      <c r="M287" s="85" t="s">
        <v>118</v>
      </c>
      <c r="N287" s="85" t="s">
        <v>38</v>
      </c>
      <c r="O287" s="86" t="s">
        <v>119</v>
      </c>
      <c r="P287" s="86" t="s">
        <v>120</v>
      </c>
      <c r="Q287" s="86" t="s">
        <v>95</v>
      </c>
      <c r="R287" s="86" t="s">
        <v>96</v>
      </c>
      <c r="S287" s="86" t="s">
        <v>122</v>
      </c>
      <c r="T287" s="86" t="s">
        <v>123</v>
      </c>
      <c r="U287" s="87" t="s">
        <v>99</v>
      </c>
      <c r="V287" s="87" t="s">
        <v>100</v>
      </c>
      <c r="W287" s="87" t="s">
        <v>101</v>
      </c>
      <c r="X287" s="87" t="s">
        <v>102</v>
      </c>
      <c r="Y287" s="87" t="s">
        <v>103</v>
      </c>
      <c r="Z287" s="86" t="s">
        <v>105</v>
      </c>
      <c r="AA287" s="88" t="str">
        <f t="shared" ref="AA287:AA317" si="230">B287</f>
        <v>Years</v>
      </c>
      <c r="AB287" s="87" t="str">
        <f t="shared" ref="AB287:AB317" si="231">Y287</f>
        <v>Cumulative Savings</v>
      </c>
      <c r="AC287" s="89" t="s">
        <v>124</v>
      </c>
      <c r="AD287" s="76"/>
      <c r="AE287" s="76"/>
    </row>
    <row r="288" spans="1:31" ht="12.75" x14ac:dyDescent="0.2">
      <c r="A288" s="76"/>
      <c r="B288" s="90">
        <v>1</v>
      </c>
      <c r="C288" s="91">
        <f ca="1">E284*(H284+K284)</f>
        <v>0</v>
      </c>
      <c r="D288" s="90">
        <f ca="1">L284</f>
        <v>0</v>
      </c>
      <c r="E288" s="90">
        <v>1</v>
      </c>
      <c r="F288" s="92">
        <f t="shared" ref="F288:F317" si="232">IF(E288=INT(E288),IF(E288=0,0,1),0)</f>
        <v>1</v>
      </c>
      <c r="G288" s="91">
        <f t="shared" ref="G288:G317" ca="1" si="233">C288*F288</f>
        <v>0</v>
      </c>
      <c r="H288" s="92">
        <f ca="1">G284*F284*E284/1000</f>
        <v>0</v>
      </c>
      <c r="I288" s="93">
        <f>Input!$C$4</f>
        <v>1.03</v>
      </c>
      <c r="J288" s="94">
        <f t="shared" ref="J288:J317" ca="1" si="234">H288*I288</f>
        <v>0</v>
      </c>
      <c r="K288" s="94">
        <f>Input!$C$3</f>
        <v>1.2</v>
      </c>
      <c r="L288" s="91">
        <f t="shared" ref="L288:L317" ca="1" si="235">H288*K288</f>
        <v>0</v>
      </c>
      <c r="M288" s="91">
        <f ca="1">O284*(R284+T284)</f>
        <v>0</v>
      </c>
      <c r="N288" s="90">
        <f ca="1">U284</f>
        <v>0</v>
      </c>
      <c r="O288" s="90">
        <v>1</v>
      </c>
      <c r="P288" s="92">
        <f t="shared" ref="P288:P317" si="236">IF(O288=INT(O288),IF(O288=0,0,1),0)</f>
        <v>1</v>
      </c>
      <c r="Q288" s="91">
        <f t="shared" ref="Q288:Q317" ca="1" si="237">M288*P288</f>
        <v>0</v>
      </c>
      <c r="R288" s="92">
        <f ca="1">Q284*P284*O284/1000</f>
        <v>0</v>
      </c>
      <c r="S288" s="94">
        <f t="shared" ref="S288:S317" ca="1" si="238">I288*R288</f>
        <v>0</v>
      </c>
      <c r="T288" s="94">
        <f>Input!$C$3</f>
        <v>1.2</v>
      </c>
      <c r="U288" s="91">
        <f t="shared" ref="U288:U317" ca="1" si="239">R288*T288</f>
        <v>0</v>
      </c>
      <c r="V288" s="91">
        <f t="shared" ref="V288:V317" ca="1" si="240">G288-Q288</f>
        <v>0</v>
      </c>
      <c r="W288" s="91">
        <f t="shared" ref="W288:W317" ca="1" si="241">L288-U288</f>
        <v>0</v>
      </c>
      <c r="X288" s="91">
        <f t="shared" ref="X288:X317" ca="1" si="242">V288+W288</f>
        <v>0</v>
      </c>
      <c r="Y288" s="91">
        <f ca="1">X288</f>
        <v>0</v>
      </c>
      <c r="Z288" s="92">
        <f ca="1">IF(Y288&lt;0,0,1)</f>
        <v>1</v>
      </c>
      <c r="AA288" s="85">
        <f t="shared" si="230"/>
        <v>1</v>
      </c>
      <c r="AB288" s="95">
        <f t="shared" ca="1" si="231"/>
        <v>0</v>
      </c>
      <c r="AC288" s="94">
        <f t="shared" ref="AC288:AC317" ca="1" si="243">J288-S288</f>
        <v>0</v>
      </c>
      <c r="AD288" s="96" t="s">
        <v>125</v>
      </c>
      <c r="AE288" s="76"/>
    </row>
    <row r="289" spans="1:31" ht="12.75" x14ac:dyDescent="0.2">
      <c r="A289" s="76"/>
      <c r="B289" s="90">
        <v>2</v>
      </c>
      <c r="C289" s="91">
        <f ca="1">C288+C288*Input!$C$9</f>
        <v>0</v>
      </c>
      <c r="D289" s="92">
        <f t="shared" ref="D289:D317" ca="1" si="244">D288</f>
        <v>0</v>
      </c>
      <c r="E289" s="92">
        <f t="shared" ref="E289:E317" ca="1" si="245">IF(D289=0,0,(B289-1)/D289)</f>
        <v>0</v>
      </c>
      <c r="F289" s="92">
        <f t="shared" ca="1" si="232"/>
        <v>0</v>
      </c>
      <c r="G289" s="91">
        <f t="shared" ca="1" si="233"/>
        <v>0</v>
      </c>
      <c r="H289" s="92">
        <f t="shared" ref="H289:H317" ca="1" si="246">H288</f>
        <v>0</v>
      </c>
      <c r="I289" s="93">
        <f>Input!$C$4</f>
        <v>1.03</v>
      </c>
      <c r="J289" s="94">
        <f t="shared" ca="1" si="234"/>
        <v>0</v>
      </c>
      <c r="K289" s="94">
        <f>K288+K288*Input!$C$5</f>
        <v>1.296</v>
      </c>
      <c r="L289" s="91">
        <f t="shared" ca="1" si="235"/>
        <v>0</v>
      </c>
      <c r="M289" s="91">
        <f ca="1">M288+M288*Input!$C$9</f>
        <v>0</v>
      </c>
      <c r="N289" s="92">
        <f t="shared" ref="N289:N317" ca="1" si="247">N288</f>
        <v>0</v>
      </c>
      <c r="O289" s="92">
        <f t="shared" ref="O289:O317" ca="1" si="248">IF(N289=0,0,(B289-1)/N289)</f>
        <v>0</v>
      </c>
      <c r="P289" s="92">
        <f t="shared" ca="1" si="236"/>
        <v>0</v>
      </c>
      <c r="Q289" s="91">
        <f t="shared" ca="1" si="237"/>
        <v>0</v>
      </c>
      <c r="R289" s="92">
        <f t="shared" ref="R289:R317" ca="1" si="249">R288</f>
        <v>0</v>
      </c>
      <c r="S289" s="94">
        <f t="shared" ca="1" si="238"/>
        <v>0</v>
      </c>
      <c r="T289" s="94">
        <f>T288+T288*Input!$C$5</f>
        <v>1.296</v>
      </c>
      <c r="U289" s="91">
        <f t="shared" ca="1" si="239"/>
        <v>0</v>
      </c>
      <c r="V289" s="91">
        <f t="shared" ca="1" si="240"/>
        <v>0</v>
      </c>
      <c r="W289" s="91">
        <f t="shared" ca="1" si="241"/>
        <v>0</v>
      </c>
      <c r="X289" s="91">
        <f t="shared" ca="1" si="242"/>
        <v>0</v>
      </c>
      <c r="Y289" s="91">
        <f t="shared" ref="Y289:Y317" ca="1" si="250">X289+Y288</f>
        <v>0</v>
      </c>
      <c r="Z289" s="92">
        <f t="shared" ref="Z289:Z317" ca="1" si="251">IF(Z288=-1,-1,IF(Z288=1,-1,IF(Y289&lt;0,0,1)))</f>
        <v>-1</v>
      </c>
      <c r="AA289" s="88">
        <f t="shared" si="230"/>
        <v>2</v>
      </c>
      <c r="AB289" s="95">
        <f t="shared" ca="1" si="231"/>
        <v>0</v>
      </c>
      <c r="AC289" s="94">
        <f t="shared" ca="1" si="243"/>
        <v>0</v>
      </c>
      <c r="AD289" s="76"/>
      <c r="AE289" s="76"/>
    </row>
    <row r="290" spans="1:31" ht="12.75" x14ac:dyDescent="0.2">
      <c r="A290" s="76"/>
      <c r="B290" s="90">
        <v>3</v>
      </c>
      <c r="C290" s="91">
        <f ca="1">C289+C289*Input!$C$9</f>
        <v>0</v>
      </c>
      <c r="D290" s="92">
        <f t="shared" ca="1" si="244"/>
        <v>0</v>
      </c>
      <c r="E290" s="92">
        <f t="shared" ca="1" si="245"/>
        <v>0</v>
      </c>
      <c r="F290" s="92">
        <f t="shared" ca="1" si="232"/>
        <v>0</v>
      </c>
      <c r="G290" s="91">
        <f t="shared" ca="1" si="233"/>
        <v>0</v>
      </c>
      <c r="H290" s="92">
        <f t="shared" ca="1" si="246"/>
        <v>0</v>
      </c>
      <c r="I290" s="93">
        <f>Input!$C$4</f>
        <v>1.03</v>
      </c>
      <c r="J290" s="94">
        <f t="shared" ca="1" si="234"/>
        <v>0</v>
      </c>
      <c r="K290" s="94">
        <f>K289+K289*Input!$C$5</f>
        <v>1.39968</v>
      </c>
      <c r="L290" s="91">
        <f t="shared" ca="1" si="235"/>
        <v>0</v>
      </c>
      <c r="M290" s="91">
        <f ca="1">M289+M289*Input!$C$9</f>
        <v>0</v>
      </c>
      <c r="N290" s="92">
        <f t="shared" ca="1" si="247"/>
        <v>0</v>
      </c>
      <c r="O290" s="92">
        <f t="shared" ca="1" si="248"/>
        <v>0</v>
      </c>
      <c r="P290" s="92">
        <f t="shared" ca="1" si="236"/>
        <v>0</v>
      </c>
      <c r="Q290" s="91">
        <f t="shared" ca="1" si="237"/>
        <v>0</v>
      </c>
      <c r="R290" s="92">
        <f t="shared" ca="1" si="249"/>
        <v>0</v>
      </c>
      <c r="S290" s="94">
        <f t="shared" ca="1" si="238"/>
        <v>0</v>
      </c>
      <c r="T290" s="94">
        <f>T289+T289*Input!$C$5</f>
        <v>1.39968</v>
      </c>
      <c r="U290" s="91">
        <f t="shared" ca="1" si="239"/>
        <v>0</v>
      </c>
      <c r="V290" s="91">
        <f t="shared" ca="1" si="240"/>
        <v>0</v>
      </c>
      <c r="W290" s="91">
        <f t="shared" ca="1" si="241"/>
        <v>0</v>
      </c>
      <c r="X290" s="91">
        <f t="shared" ca="1" si="242"/>
        <v>0</v>
      </c>
      <c r="Y290" s="91">
        <f t="shared" ca="1" si="250"/>
        <v>0</v>
      </c>
      <c r="Z290" s="92">
        <f t="shared" ca="1" si="251"/>
        <v>-1</v>
      </c>
      <c r="AA290" s="88">
        <f t="shared" si="230"/>
        <v>3</v>
      </c>
      <c r="AB290" s="95">
        <f t="shared" ca="1" si="231"/>
        <v>0</v>
      </c>
      <c r="AC290" s="94">
        <f t="shared" ca="1" si="243"/>
        <v>0</v>
      </c>
      <c r="AD290" s="76"/>
      <c r="AE290" s="76"/>
    </row>
    <row r="291" spans="1:31" ht="12.75" x14ac:dyDescent="0.2">
      <c r="A291" s="76"/>
      <c r="B291" s="90">
        <v>4</v>
      </c>
      <c r="C291" s="91">
        <f ca="1">C290+C290*Input!$C$9</f>
        <v>0</v>
      </c>
      <c r="D291" s="92">
        <f t="shared" ca="1" si="244"/>
        <v>0</v>
      </c>
      <c r="E291" s="92">
        <f t="shared" ca="1" si="245"/>
        <v>0</v>
      </c>
      <c r="F291" s="92">
        <f t="shared" ca="1" si="232"/>
        <v>0</v>
      </c>
      <c r="G291" s="91">
        <f t="shared" ca="1" si="233"/>
        <v>0</v>
      </c>
      <c r="H291" s="92">
        <f t="shared" ca="1" si="246"/>
        <v>0</v>
      </c>
      <c r="I291" s="93">
        <f>Input!$C$4</f>
        <v>1.03</v>
      </c>
      <c r="J291" s="94">
        <f t="shared" ca="1" si="234"/>
        <v>0</v>
      </c>
      <c r="K291" s="94">
        <f>K290+K290*Input!$C$5</f>
        <v>1.5116544000000001</v>
      </c>
      <c r="L291" s="91">
        <f t="shared" ca="1" si="235"/>
        <v>0</v>
      </c>
      <c r="M291" s="91">
        <f ca="1">M290+M290*Input!$C$9</f>
        <v>0</v>
      </c>
      <c r="N291" s="92">
        <f t="shared" ca="1" si="247"/>
        <v>0</v>
      </c>
      <c r="O291" s="92">
        <f t="shared" ca="1" si="248"/>
        <v>0</v>
      </c>
      <c r="P291" s="92">
        <f t="shared" ca="1" si="236"/>
        <v>0</v>
      </c>
      <c r="Q291" s="91">
        <f t="shared" ca="1" si="237"/>
        <v>0</v>
      </c>
      <c r="R291" s="92">
        <f t="shared" ca="1" si="249"/>
        <v>0</v>
      </c>
      <c r="S291" s="94">
        <f t="shared" ca="1" si="238"/>
        <v>0</v>
      </c>
      <c r="T291" s="94">
        <f>T290+T290*Input!$C$5</f>
        <v>1.5116544000000001</v>
      </c>
      <c r="U291" s="91">
        <f t="shared" ca="1" si="239"/>
        <v>0</v>
      </c>
      <c r="V291" s="91">
        <f t="shared" ca="1" si="240"/>
        <v>0</v>
      </c>
      <c r="W291" s="91">
        <f t="shared" ca="1" si="241"/>
        <v>0</v>
      </c>
      <c r="X291" s="91">
        <f t="shared" ca="1" si="242"/>
        <v>0</v>
      </c>
      <c r="Y291" s="91">
        <f t="shared" ca="1" si="250"/>
        <v>0</v>
      </c>
      <c r="Z291" s="92">
        <f t="shared" ca="1" si="251"/>
        <v>-1</v>
      </c>
      <c r="AA291" s="88">
        <f t="shared" si="230"/>
        <v>4</v>
      </c>
      <c r="AB291" s="95">
        <f t="shared" ca="1" si="231"/>
        <v>0</v>
      </c>
      <c r="AC291" s="94">
        <f t="shared" ca="1" si="243"/>
        <v>0</v>
      </c>
      <c r="AD291" s="76"/>
      <c r="AE291" s="76"/>
    </row>
    <row r="292" spans="1:31" ht="12.75" x14ac:dyDescent="0.2">
      <c r="A292" s="76"/>
      <c r="B292" s="90">
        <v>5</v>
      </c>
      <c r="C292" s="91">
        <f ca="1">C291+C291*Input!$C$9</f>
        <v>0</v>
      </c>
      <c r="D292" s="92">
        <f t="shared" ca="1" si="244"/>
        <v>0</v>
      </c>
      <c r="E292" s="92">
        <f t="shared" ca="1" si="245"/>
        <v>0</v>
      </c>
      <c r="F292" s="92">
        <f t="shared" ca="1" si="232"/>
        <v>0</v>
      </c>
      <c r="G292" s="91">
        <f t="shared" ca="1" si="233"/>
        <v>0</v>
      </c>
      <c r="H292" s="92">
        <f t="shared" ca="1" si="246"/>
        <v>0</v>
      </c>
      <c r="I292" s="93">
        <f>Input!$C$4</f>
        <v>1.03</v>
      </c>
      <c r="J292" s="94">
        <f t="shared" ca="1" si="234"/>
        <v>0</v>
      </c>
      <c r="K292" s="94">
        <f>K291+K291*Input!$C$5</f>
        <v>1.6325867520000001</v>
      </c>
      <c r="L292" s="91">
        <f t="shared" ca="1" si="235"/>
        <v>0</v>
      </c>
      <c r="M292" s="91">
        <f ca="1">M291+M291*Input!$C$9</f>
        <v>0</v>
      </c>
      <c r="N292" s="92">
        <f t="shared" ca="1" si="247"/>
        <v>0</v>
      </c>
      <c r="O292" s="92">
        <f t="shared" ca="1" si="248"/>
        <v>0</v>
      </c>
      <c r="P292" s="92">
        <f t="shared" ca="1" si="236"/>
        <v>0</v>
      </c>
      <c r="Q292" s="91">
        <f t="shared" ca="1" si="237"/>
        <v>0</v>
      </c>
      <c r="R292" s="92">
        <f t="shared" ca="1" si="249"/>
        <v>0</v>
      </c>
      <c r="S292" s="94">
        <f t="shared" ca="1" si="238"/>
        <v>0</v>
      </c>
      <c r="T292" s="94">
        <f>T291+T291*Input!$C$5</f>
        <v>1.6325867520000001</v>
      </c>
      <c r="U292" s="91">
        <f t="shared" ca="1" si="239"/>
        <v>0</v>
      </c>
      <c r="V292" s="91">
        <f t="shared" ca="1" si="240"/>
        <v>0</v>
      </c>
      <c r="W292" s="91">
        <f t="shared" ca="1" si="241"/>
        <v>0</v>
      </c>
      <c r="X292" s="91">
        <f t="shared" ca="1" si="242"/>
        <v>0</v>
      </c>
      <c r="Y292" s="91">
        <f t="shared" ca="1" si="250"/>
        <v>0</v>
      </c>
      <c r="Z292" s="92">
        <f t="shared" ca="1" si="251"/>
        <v>-1</v>
      </c>
      <c r="AA292" s="88">
        <f t="shared" si="230"/>
        <v>5</v>
      </c>
      <c r="AB292" s="95">
        <f t="shared" ca="1" si="231"/>
        <v>0</v>
      </c>
      <c r="AC292" s="94">
        <f t="shared" ca="1" si="243"/>
        <v>0</v>
      </c>
      <c r="AD292" s="76"/>
      <c r="AE292" s="76"/>
    </row>
    <row r="293" spans="1:31" ht="12.75" x14ac:dyDescent="0.2">
      <c r="A293" s="76"/>
      <c r="B293" s="90">
        <v>6</v>
      </c>
      <c r="C293" s="91">
        <f ca="1">C292+C292*Input!$C$9</f>
        <v>0</v>
      </c>
      <c r="D293" s="92">
        <f t="shared" ca="1" si="244"/>
        <v>0</v>
      </c>
      <c r="E293" s="92">
        <f t="shared" ca="1" si="245"/>
        <v>0</v>
      </c>
      <c r="F293" s="92">
        <f t="shared" ca="1" si="232"/>
        <v>0</v>
      </c>
      <c r="G293" s="91">
        <f t="shared" ca="1" si="233"/>
        <v>0</v>
      </c>
      <c r="H293" s="92">
        <f t="shared" ca="1" si="246"/>
        <v>0</v>
      </c>
      <c r="I293" s="93">
        <f>Input!$C$4</f>
        <v>1.03</v>
      </c>
      <c r="J293" s="94">
        <f t="shared" ca="1" si="234"/>
        <v>0</v>
      </c>
      <c r="K293" s="94">
        <f>K292+K292*Input!$C$5</f>
        <v>1.7631936921600002</v>
      </c>
      <c r="L293" s="91">
        <f t="shared" ca="1" si="235"/>
        <v>0</v>
      </c>
      <c r="M293" s="91">
        <f ca="1">M292+M292*Input!$C$9</f>
        <v>0</v>
      </c>
      <c r="N293" s="92">
        <f t="shared" ca="1" si="247"/>
        <v>0</v>
      </c>
      <c r="O293" s="92">
        <f t="shared" ca="1" si="248"/>
        <v>0</v>
      </c>
      <c r="P293" s="92">
        <f t="shared" ca="1" si="236"/>
        <v>0</v>
      </c>
      <c r="Q293" s="91">
        <f t="shared" ca="1" si="237"/>
        <v>0</v>
      </c>
      <c r="R293" s="92">
        <f t="shared" ca="1" si="249"/>
        <v>0</v>
      </c>
      <c r="S293" s="94">
        <f t="shared" ca="1" si="238"/>
        <v>0</v>
      </c>
      <c r="T293" s="94">
        <f>T292+T292*Input!$C$5</f>
        <v>1.7631936921600002</v>
      </c>
      <c r="U293" s="91">
        <f t="shared" ca="1" si="239"/>
        <v>0</v>
      </c>
      <c r="V293" s="91">
        <f t="shared" ca="1" si="240"/>
        <v>0</v>
      </c>
      <c r="W293" s="91">
        <f t="shared" ca="1" si="241"/>
        <v>0</v>
      </c>
      <c r="X293" s="91">
        <f t="shared" ca="1" si="242"/>
        <v>0</v>
      </c>
      <c r="Y293" s="91">
        <f t="shared" ca="1" si="250"/>
        <v>0</v>
      </c>
      <c r="Z293" s="92">
        <f t="shared" ca="1" si="251"/>
        <v>-1</v>
      </c>
      <c r="AA293" s="88">
        <f t="shared" si="230"/>
        <v>6</v>
      </c>
      <c r="AB293" s="95">
        <f t="shared" ca="1" si="231"/>
        <v>0</v>
      </c>
      <c r="AC293" s="94">
        <f t="shared" ca="1" si="243"/>
        <v>0</v>
      </c>
      <c r="AD293" s="76"/>
      <c r="AE293" s="76"/>
    </row>
    <row r="294" spans="1:31" ht="12.75" x14ac:dyDescent="0.2">
      <c r="A294" s="76"/>
      <c r="B294" s="90">
        <v>7</v>
      </c>
      <c r="C294" s="91">
        <f ca="1">C293+C293*Input!$C$9</f>
        <v>0</v>
      </c>
      <c r="D294" s="92">
        <f t="shared" ca="1" si="244"/>
        <v>0</v>
      </c>
      <c r="E294" s="92">
        <f t="shared" ca="1" si="245"/>
        <v>0</v>
      </c>
      <c r="F294" s="92">
        <f t="shared" ca="1" si="232"/>
        <v>0</v>
      </c>
      <c r="G294" s="91">
        <f t="shared" ca="1" si="233"/>
        <v>0</v>
      </c>
      <c r="H294" s="92">
        <f t="shared" ca="1" si="246"/>
        <v>0</v>
      </c>
      <c r="I294" s="93">
        <f>Input!$C$4</f>
        <v>1.03</v>
      </c>
      <c r="J294" s="94">
        <f t="shared" ca="1" si="234"/>
        <v>0</v>
      </c>
      <c r="K294" s="94">
        <f>K293+K293*Input!$C$5</f>
        <v>1.9042491875328003</v>
      </c>
      <c r="L294" s="91">
        <f t="shared" ca="1" si="235"/>
        <v>0</v>
      </c>
      <c r="M294" s="91">
        <f ca="1">M293+M293*Input!$C$9</f>
        <v>0</v>
      </c>
      <c r="N294" s="92">
        <f t="shared" ca="1" si="247"/>
        <v>0</v>
      </c>
      <c r="O294" s="92">
        <f t="shared" ca="1" si="248"/>
        <v>0</v>
      </c>
      <c r="P294" s="92">
        <f t="shared" ca="1" si="236"/>
        <v>0</v>
      </c>
      <c r="Q294" s="91">
        <f t="shared" ca="1" si="237"/>
        <v>0</v>
      </c>
      <c r="R294" s="92">
        <f t="shared" ca="1" si="249"/>
        <v>0</v>
      </c>
      <c r="S294" s="94">
        <f t="shared" ca="1" si="238"/>
        <v>0</v>
      </c>
      <c r="T294" s="94">
        <f>T293+T293*Input!$C$5</f>
        <v>1.9042491875328003</v>
      </c>
      <c r="U294" s="91">
        <f t="shared" ca="1" si="239"/>
        <v>0</v>
      </c>
      <c r="V294" s="91">
        <f t="shared" ca="1" si="240"/>
        <v>0</v>
      </c>
      <c r="W294" s="91">
        <f t="shared" ca="1" si="241"/>
        <v>0</v>
      </c>
      <c r="X294" s="91">
        <f t="shared" ca="1" si="242"/>
        <v>0</v>
      </c>
      <c r="Y294" s="91">
        <f t="shared" ca="1" si="250"/>
        <v>0</v>
      </c>
      <c r="Z294" s="92">
        <f t="shared" ca="1" si="251"/>
        <v>-1</v>
      </c>
      <c r="AA294" s="88">
        <f t="shared" si="230"/>
        <v>7</v>
      </c>
      <c r="AB294" s="95">
        <f t="shared" ca="1" si="231"/>
        <v>0</v>
      </c>
      <c r="AC294" s="94">
        <f t="shared" ca="1" si="243"/>
        <v>0</v>
      </c>
      <c r="AD294" s="76"/>
      <c r="AE294" s="76"/>
    </row>
    <row r="295" spans="1:31" ht="12.75" x14ac:dyDescent="0.2">
      <c r="A295" s="76"/>
      <c r="B295" s="90">
        <v>8</v>
      </c>
      <c r="C295" s="91">
        <f ca="1">C294+C294*Input!$C$9</f>
        <v>0</v>
      </c>
      <c r="D295" s="92">
        <f t="shared" ca="1" si="244"/>
        <v>0</v>
      </c>
      <c r="E295" s="92">
        <f t="shared" ca="1" si="245"/>
        <v>0</v>
      </c>
      <c r="F295" s="92">
        <f t="shared" ca="1" si="232"/>
        <v>0</v>
      </c>
      <c r="G295" s="91">
        <f t="shared" ca="1" si="233"/>
        <v>0</v>
      </c>
      <c r="H295" s="92">
        <f t="shared" ca="1" si="246"/>
        <v>0</v>
      </c>
      <c r="I295" s="93">
        <f>Input!$C$4</f>
        <v>1.03</v>
      </c>
      <c r="J295" s="94">
        <f t="shared" ca="1" si="234"/>
        <v>0</v>
      </c>
      <c r="K295" s="94">
        <f>K294+K294*Input!$C$5</f>
        <v>2.0565891225354243</v>
      </c>
      <c r="L295" s="91">
        <f t="shared" ca="1" si="235"/>
        <v>0</v>
      </c>
      <c r="M295" s="91">
        <f ca="1">M294+M294*Input!$C$9</f>
        <v>0</v>
      </c>
      <c r="N295" s="92">
        <f t="shared" ca="1" si="247"/>
        <v>0</v>
      </c>
      <c r="O295" s="92">
        <f t="shared" ca="1" si="248"/>
        <v>0</v>
      </c>
      <c r="P295" s="92">
        <f t="shared" ca="1" si="236"/>
        <v>0</v>
      </c>
      <c r="Q295" s="91">
        <f t="shared" ca="1" si="237"/>
        <v>0</v>
      </c>
      <c r="R295" s="92">
        <f t="shared" ca="1" si="249"/>
        <v>0</v>
      </c>
      <c r="S295" s="94">
        <f t="shared" ca="1" si="238"/>
        <v>0</v>
      </c>
      <c r="T295" s="94">
        <f>T294+T294*Input!$C$5</f>
        <v>2.0565891225354243</v>
      </c>
      <c r="U295" s="91">
        <f t="shared" ca="1" si="239"/>
        <v>0</v>
      </c>
      <c r="V295" s="91">
        <f t="shared" ca="1" si="240"/>
        <v>0</v>
      </c>
      <c r="W295" s="91">
        <f t="shared" ca="1" si="241"/>
        <v>0</v>
      </c>
      <c r="X295" s="91">
        <f t="shared" ca="1" si="242"/>
        <v>0</v>
      </c>
      <c r="Y295" s="91">
        <f t="shared" ca="1" si="250"/>
        <v>0</v>
      </c>
      <c r="Z295" s="92">
        <f t="shared" ca="1" si="251"/>
        <v>-1</v>
      </c>
      <c r="AA295" s="88">
        <f t="shared" si="230"/>
        <v>8</v>
      </c>
      <c r="AB295" s="95">
        <f t="shared" ca="1" si="231"/>
        <v>0</v>
      </c>
      <c r="AC295" s="94">
        <f t="shared" ca="1" si="243"/>
        <v>0</v>
      </c>
      <c r="AD295" s="76"/>
      <c r="AE295" s="76"/>
    </row>
    <row r="296" spans="1:31" ht="12.75" x14ac:dyDescent="0.2">
      <c r="A296" s="76"/>
      <c r="B296" s="90">
        <v>9</v>
      </c>
      <c r="C296" s="91">
        <f ca="1">C295+C295*Input!$C$9</f>
        <v>0</v>
      </c>
      <c r="D296" s="92">
        <f t="shared" ca="1" si="244"/>
        <v>0</v>
      </c>
      <c r="E296" s="92">
        <f t="shared" ca="1" si="245"/>
        <v>0</v>
      </c>
      <c r="F296" s="92">
        <f t="shared" ca="1" si="232"/>
        <v>0</v>
      </c>
      <c r="G296" s="91">
        <f t="shared" ca="1" si="233"/>
        <v>0</v>
      </c>
      <c r="H296" s="92">
        <f t="shared" ca="1" si="246"/>
        <v>0</v>
      </c>
      <c r="I296" s="93">
        <f>Input!$C$4</f>
        <v>1.03</v>
      </c>
      <c r="J296" s="94">
        <f t="shared" ca="1" si="234"/>
        <v>0</v>
      </c>
      <c r="K296" s="94">
        <f>K295+K295*Input!$C$5</f>
        <v>2.2211162523382582</v>
      </c>
      <c r="L296" s="91">
        <f t="shared" ca="1" si="235"/>
        <v>0</v>
      </c>
      <c r="M296" s="91">
        <f ca="1">M295+M295*Input!$C$9</f>
        <v>0</v>
      </c>
      <c r="N296" s="92">
        <f t="shared" ca="1" si="247"/>
        <v>0</v>
      </c>
      <c r="O296" s="92">
        <f t="shared" ca="1" si="248"/>
        <v>0</v>
      </c>
      <c r="P296" s="92">
        <f t="shared" ca="1" si="236"/>
        <v>0</v>
      </c>
      <c r="Q296" s="91">
        <f t="shared" ca="1" si="237"/>
        <v>0</v>
      </c>
      <c r="R296" s="92">
        <f t="shared" ca="1" si="249"/>
        <v>0</v>
      </c>
      <c r="S296" s="94">
        <f t="shared" ca="1" si="238"/>
        <v>0</v>
      </c>
      <c r="T296" s="94">
        <f>T295+T295*Input!$C$5</f>
        <v>2.2211162523382582</v>
      </c>
      <c r="U296" s="91">
        <f t="shared" ca="1" si="239"/>
        <v>0</v>
      </c>
      <c r="V296" s="91">
        <f t="shared" ca="1" si="240"/>
        <v>0</v>
      </c>
      <c r="W296" s="91">
        <f t="shared" ca="1" si="241"/>
        <v>0</v>
      </c>
      <c r="X296" s="91">
        <f t="shared" ca="1" si="242"/>
        <v>0</v>
      </c>
      <c r="Y296" s="91">
        <f t="shared" ca="1" si="250"/>
        <v>0</v>
      </c>
      <c r="Z296" s="92">
        <f t="shared" ca="1" si="251"/>
        <v>-1</v>
      </c>
      <c r="AA296" s="88">
        <f t="shared" si="230"/>
        <v>9</v>
      </c>
      <c r="AB296" s="95">
        <f t="shared" ca="1" si="231"/>
        <v>0</v>
      </c>
      <c r="AC296" s="94">
        <f t="shared" ca="1" si="243"/>
        <v>0</v>
      </c>
      <c r="AD296" s="76"/>
      <c r="AE296" s="76"/>
    </row>
    <row r="297" spans="1:31" ht="12.75" x14ac:dyDescent="0.2">
      <c r="A297" s="76"/>
      <c r="B297" s="90">
        <v>10</v>
      </c>
      <c r="C297" s="91">
        <f ca="1">C296+C296*Input!$C$9</f>
        <v>0</v>
      </c>
      <c r="D297" s="92">
        <f t="shared" ca="1" si="244"/>
        <v>0</v>
      </c>
      <c r="E297" s="92">
        <f t="shared" ca="1" si="245"/>
        <v>0</v>
      </c>
      <c r="F297" s="92">
        <f t="shared" ca="1" si="232"/>
        <v>0</v>
      </c>
      <c r="G297" s="91">
        <f t="shared" ca="1" si="233"/>
        <v>0</v>
      </c>
      <c r="H297" s="92">
        <f t="shared" ca="1" si="246"/>
        <v>0</v>
      </c>
      <c r="I297" s="93">
        <f>Input!$C$4</f>
        <v>1.03</v>
      </c>
      <c r="J297" s="94">
        <f t="shared" ca="1" si="234"/>
        <v>0</v>
      </c>
      <c r="K297" s="94">
        <f>K296+K296*Input!$C$5</f>
        <v>2.3988055525253187</v>
      </c>
      <c r="L297" s="91">
        <f t="shared" ca="1" si="235"/>
        <v>0</v>
      </c>
      <c r="M297" s="91">
        <f ca="1">M296+M296*Input!$C$9</f>
        <v>0</v>
      </c>
      <c r="N297" s="92">
        <f t="shared" ca="1" si="247"/>
        <v>0</v>
      </c>
      <c r="O297" s="92">
        <f t="shared" ca="1" si="248"/>
        <v>0</v>
      </c>
      <c r="P297" s="92">
        <f t="shared" ca="1" si="236"/>
        <v>0</v>
      </c>
      <c r="Q297" s="91">
        <f t="shared" ca="1" si="237"/>
        <v>0</v>
      </c>
      <c r="R297" s="92">
        <f t="shared" ca="1" si="249"/>
        <v>0</v>
      </c>
      <c r="S297" s="94">
        <f t="shared" ca="1" si="238"/>
        <v>0</v>
      </c>
      <c r="T297" s="94">
        <f>T296+T296*Input!$C$5</f>
        <v>2.3988055525253187</v>
      </c>
      <c r="U297" s="91">
        <f t="shared" ca="1" si="239"/>
        <v>0</v>
      </c>
      <c r="V297" s="91">
        <f t="shared" ca="1" si="240"/>
        <v>0</v>
      </c>
      <c r="W297" s="91">
        <f t="shared" ca="1" si="241"/>
        <v>0</v>
      </c>
      <c r="X297" s="91">
        <f t="shared" ca="1" si="242"/>
        <v>0</v>
      </c>
      <c r="Y297" s="91">
        <f t="shared" ca="1" si="250"/>
        <v>0</v>
      </c>
      <c r="Z297" s="92">
        <f t="shared" ca="1" si="251"/>
        <v>-1</v>
      </c>
      <c r="AA297" s="88">
        <f t="shared" si="230"/>
        <v>10</v>
      </c>
      <c r="AB297" s="95">
        <f t="shared" ca="1" si="231"/>
        <v>0</v>
      </c>
      <c r="AC297" s="94">
        <f t="shared" ca="1" si="243"/>
        <v>0</v>
      </c>
      <c r="AD297" s="76"/>
      <c r="AE297" s="76"/>
    </row>
    <row r="298" spans="1:31" ht="12.75" x14ac:dyDescent="0.2">
      <c r="A298" s="76"/>
      <c r="B298" s="90">
        <v>11</v>
      </c>
      <c r="C298" s="91">
        <f ca="1">C297+C297*Input!$C$9</f>
        <v>0</v>
      </c>
      <c r="D298" s="92">
        <f t="shared" ca="1" si="244"/>
        <v>0</v>
      </c>
      <c r="E298" s="92">
        <f t="shared" ca="1" si="245"/>
        <v>0</v>
      </c>
      <c r="F298" s="92">
        <f t="shared" ca="1" si="232"/>
        <v>0</v>
      </c>
      <c r="G298" s="91">
        <f t="shared" ca="1" si="233"/>
        <v>0</v>
      </c>
      <c r="H298" s="92">
        <f t="shared" ca="1" si="246"/>
        <v>0</v>
      </c>
      <c r="I298" s="93">
        <f>Input!$C$4</f>
        <v>1.03</v>
      </c>
      <c r="J298" s="94">
        <f t="shared" ca="1" si="234"/>
        <v>0</v>
      </c>
      <c r="K298" s="94">
        <f>K297+K297*Input!$C$5</f>
        <v>2.5907099967273441</v>
      </c>
      <c r="L298" s="91">
        <f t="shared" ca="1" si="235"/>
        <v>0</v>
      </c>
      <c r="M298" s="91">
        <f ca="1">M297+M297*Input!$C$9</f>
        <v>0</v>
      </c>
      <c r="N298" s="92">
        <f t="shared" ca="1" si="247"/>
        <v>0</v>
      </c>
      <c r="O298" s="92">
        <f t="shared" ca="1" si="248"/>
        <v>0</v>
      </c>
      <c r="P298" s="92">
        <f t="shared" ca="1" si="236"/>
        <v>0</v>
      </c>
      <c r="Q298" s="91">
        <f t="shared" ca="1" si="237"/>
        <v>0</v>
      </c>
      <c r="R298" s="92">
        <f t="shared" ca="1" si="249"/>
        <v>0</v>
      </c>
      <c r="S298" s="94">
        <f t="shared" ca="1" si="238"/>
        <v>0</v>
      </c>
      <c r="T298" s="94">
        <f>T297+T297*Input!$C$5</f>
        <v>2.5907099967273441</v>
      </c>
      <c r="U298" s="91">
        <f t="shared" ca="1" si="239"/>
        <v>0</v>
      </c>
      <c r="V298" s="91">
        <f t="shared" ca="1" si="240"/>
        <v>0</v>
      </c>
      <c r="W298" s="91">
        <f t="shared" ca="1" si="241"/>
        <v>0</v>
      </c>
      <c r="X298" s="91">
        <f t="shared" ca="1" si="242"/>
        <v>0</v>
      </c>
      <c r="Y298" s="91">
        <f t="shared" ca="1" si="250"/>
        <v>0</v>
      </c>
      <c r="Z298" s="92">
        <f t="shared" ca="1" si="251"/>
        <v>-1</v>
      </c>
      <c r="AA298" s="88">
        <f t="shared" si="230"/>
        <v>11</v>
      </c>
      <c r="AB298" s="95">
        <f t="shared" ca="1" si="231"/>
        <v>0</v>
      </c>
      <c r="AC298" s="94">
        <f t="shared" ca="1" si="243"/>
        <v>0</v>
      </c>
      <c r="AD298" s="76"/>
      <c r="AE298" s="76"/>
    </row>
    <row r="299" spans="1:31" ht="12.75" x14ac:dyDescent="0.2">
      <c r="A299" s="76"/>
      <c r="B299" s="90">
        <v>12</v>
      </c>
      <c r="C299" s="91">
        <f ca="1">C298+C298*Input!$C$9</f>
        <v>0</v>
      </c>
      <c r="D299" s="92">
        <f t="shared" ca="1" si="244"/>
        <v>0</v>
      </c>
      <c r="E299" s="92">
        <f t="shared" ca="1" si="245"/>
        <v>0</v>
      </c>
      <c r="F299" s="92">
        <f t="shared" ca="1" si="232"/>
        <v>0</v>
      </c>
      <c r="G299" s="91">
        <f t="shared" ca="1" si="233"/>
        <v>0</v>
      </c>
      <c r="H299" s="92">
        <f t="shared" ca="1" si="246"/>
        <v>0</v>
      </c>
      <c r="I299" s="93">
        <f>Input!$C$4</f>
        <v>1.03</v>
      </c>
      <c r="J299" s="94">
        <f t="shared" ca="1" si="234"/>
        <v>0</v>
      </c>
      <c r="K299" s="94">
        <f>K298+K298*Input!$C$5</f>
        <v>2.7979667964655315</v>
      </c>
      <c r="L299" s="91">
        <f t="shared" ca="1" si="235"/>
        <v>0</v>
      </c>
      <c r="M299" s="91">
        <f ca="1">M298+M298*Input!$C$9</f>
        <v>0</v>
      </c>
      <c r="N299" s="92">
        <f t="shared" ca="1" si="247"/>
        <v>0</v>
      </c>
      <c r="O299" s="92">
        <f t="shared" ca="1" si="248"/>
        <v>0</v>
      </c>
      <c r="P299" s="92">
        <f t="shared" ca="1" si="236"/>
        <v>0</v>
      </c>
      <c r="Q299" s="91">
        <f t="shared" ca="1" si="237"/>
        <v>0</v>
      </c>
      <c r="R299" s="92">
        <f t="shared" ca="1" si="249"/>
        <v>0</v>
      </c>
      <c r="S299" s="94">
        <f t="shared" ca="1" si="238"/>
        <v>0</v>
      </c>
      <c r="T299" s="94">
        <f>T298+T298*Input!$C$5</f>
        <v>2.7979667964655315</v>
      </c>
      <c r="U299" s="91">
        <f t="shared" ca="1" si="239"/>
        <v>0</v>
      </c>
      <c r="V299" s="91">
        <f t="shared" ca="1" si="240"/>
        <v>0</v>
      </c>
      <c r="W299" s="91">
        <f t="shared" ca="1" si="241"/>
        <v>0</v>
      </c>
      <c r="X299" s="91">
        <f t="shared" ca="1" si="242"/>
        <v>0</v>
      </c>
      <c r="Y299" s="91">
        <f t="shared" ca="1" si="250"/>
        <v>0</v>
      </c>
      <c r="Z299" s="92">
        <f t="shared" ca="1" si="251"/>
        <v>-1</v>
      </c>
      <c r="AA299" s="88">
        <f t="shared" si="230"/>
        <v>12</v>
      </c>
      <c r="AB299" s="95">
        <f t="shared" ca="1" si="231"/>
        <v>0</v>
      </c>
      <c r="AC299" s="94">
        <f t="shared" ca="1" si="243"/>
        <v>0</v>
      </c>
      <c r="AD299" s="76"/>
      <c r="AE299" s="76"/>
    </row>
    <row r="300" spans="1:31" ht="12.75" x14ac:dyDescent="0.2">
      <c r="A300" s="76"/>
      <c r="B300" s="90">
        <v>13</v>
      </c>
      <c r="C300" s="91">
        <f ca="1">C299+C299*Input!$C$9</f>
        <v>0</v>
      </c>
      <c r="D300" s="92">
        <f t="shared" ca="1" si="244"/>
        <v>0</v>
      </c>
      <c r="E300" s="92">
        <f t="shared" ca="1" si="245"/>
        <v>0</v>
      </c>
      <c r="F300" s="92">
        <f t="shared" ca="1" si="232"/>
        <v>0</v>
      </c>
      <c r="G300" s="91">
        <f t="shared" ca="1" si="233"/>
        <v>0</v>
      </c>
      <c r="H300" s="92">
        <f t="shared" ca="1" si="246"/>
        <v>0</v>
      </c>
      <c r="I300" s="93">
        <f>Input!$C$4</f>
        <v>1.03</v>
      </c>
      <c r="J300" s="94">
        <f t="shared" ca="1" si="234"/>
        <v>0</v>
      </c>
      <c r="K300" s="94">
        <f>K299+K299*Input!$C$5</f>
        <v>3.0218041401827742</v>
      </c>
      <c r="L300" s="91">
        <f t="shared" ca="1" si="235"/>
        <v>0</v>
      </c>
      <c r="M300" s="91">
        <f ca="1">M299+M299*Input!$C$9</f>
        <v>0</v>
      </c>
      <c r="N300" s="92">
        <f t="shared" ca="1" si="247"/>
        <v>0</v>
      </c>
      <c r="O300" s="92">
        <f t="shared" ca="1" si="248"/>
        <v>0</v>
      </c>
      <c r="P300" s="92">
        <f t="shared" ca="1" si="236"/>
        <v>0</v>
      </c>
      <c r="Q300" s="91">
        <f t="shared" ca="1" si="237"/>
        <v>0</v>
      </c>
      <c r="R300" s="92">
        <f t="shared" ca="1" si="249"/>
        <v>0</v>
      </c>
      <c r="S300" s="94">
        <f t="shared" ca="1" si="238"/>
        <v>0</v>
      </c>
      <c r="T300" s="94">
        <f>T299+T299*Input!$C$5</f>
        <v>3.0218041401827742</v>
      </c>
      <c r="U300" s="91">
        <f t="shared" ca="1" si="239"/>
        <v>0</v>
      </c>
      <c r="V300" s="91">
        <f t="shared" ca="1" si="240"/>
        <v>0</v>
      </c>
      <c r="W300" s="91">
        <f t="shared" ca="1" si="241"/>
        <v>0</v>
      </c>
      <c r="X300" s="91">
        <f t="shared" ca="1" si="242"/>
        <v>0</v>
      </c>
      <c r="Y300" s="91">
        <f t="shared" ca="1" si="250"/>
        <v>0</v>
      </c>
      <c r="Z300" s="92">
        <f t="shared" ca="1" si="251"/>
        <v>-1</v>
      </c>
      <c r="AA300" s="88">
        <f t="shared" si="230"/>
        <v>13</v>
      </c>
      <c r="AB300" s="95">
        <f t="shared" ca="1" si="231"/>
        <v>0</v>
      </c>
      <c r="AC300" s="94">
        <f t="shared" ca="1" si="243"/>
        <v>0</v>
      </c>
      <c r="AD300" s="76"/>
      <c r="AE300" s="76"/>
    </row>
    <row r="301" spans="1:31" ht="12.75" x14ac:dyDescent="0.2">
      <c r="A301" s="76"/>
      <c r="B301" s="90">
        <v>14</v>
      </c>
      <c r="C301" s="91">
        <f ca="1">C300+C300*Input!$C$9</f>
        <v>0</v>
      </c>
      <c r="D301" s="92">
        <f t="shared" ca="1" si="244"/>
        <v>0</v>
      </c>
      <c r="E301" s="92">
        <f t="shared" ca="1" si="245"/>
        <v>0</v>
      </c>
      <c r="F301" s="92">
        <f t="shared" ca="1" si="232"/>
        <v>0</v>
      </c>
      <c r="G301" s="91">
        <f t="shared" ca="1" si="233"/>
        <v>0</v>
      </c>
      <c r="H301" s="92">
        <f t="shared" ca="1" si="246"/>
        <v>0</v>
      </c>
      <c r="I301" s="93">
        <f>Input!$C$4</f>
        <v>1.03</v>
      </c>
      <c r="J301" s="94">
        <f t="shared" ca="1" si="234"/>
        <v>0</v>
      </c>
      <c r="K301" s="94">
        <f>K300+K300*Input!$C$5</f>
        <v>3.2635484713973963</v>
      </c>
      <c r="L301" s="91">
        <f t="shared" ca="1" si="235"/>
        <v>0</v>
      </c>
      <c r="M301" s="91">
        <f ca="1">M300+M300*Input!$C$9</f>
        <v>0</v>
      </c>
      <c r="N301" s="92">
        <f t="shared" ca="1" si="247"/>
        <v>0</v>
      </c>
      <c r="O301" s="92">
        <f t="shared" ca="1" si="248"/>
        <v>0</v>
      </c>
      <c r="P301" s="92">
        <f t="shared" ca="1" si="236"/>
        <v>0</v>
      </c>
      <c r="Q301" s="91">
        <f t="shared" ca="1" si="237"/>
        <v>0</v>
      </c>
      <c r="R301" s="92">
        <f t="shared" ca="1" si="249"/>
        <v>0</v>
      </c>
      <c r="S301" s="94">
        <f t="shared" ca="1" si="238"/>
        <v>0</v>
      </c>
      <c r="T301" s="94">
        <f>T300+T300*Input!$C$5</f>
        <v>3.2635484713973963</v>
      </c>
      <c r="U301" s="91">
        <f t="shared" ca="1" si="239"/>
        <v>0</v>
      </c>
      <c r="V301" s="91">
        <f t="shared" ca="1" si="240"/>
        <v>0</v>
      </c>
      <c r="W301" s="91">
        <f t="shared" ca="1" si="241"/>
        <v>0</v>
      </c>
      <c r="X301" s="91">
        <f t="shared" ca="1" si="242"/>
        <v>0</v>
      </c>
      <c r="Y301" s="91">
        <f t="shared" ca="1" si="250"/>
        <v>0</v>
      </c>
      <c r="Z301" s="92">
        <f t="shared" ca="1" si="251"/>
        <v>-1</v>
      </c>
      <c r="AA301" s="88">
        <f t="shared" si="230"/>
        <v>14</v>
      </c>
      <c r="AB301" s="95">
        <f t="shared" ca="1" si="231"/>
        <v>0</v>
      </c>
      <c r="AC301" s="94">
        <f t="shared" ca="1" si="243"/>
        <v>0</v>
      </c>
      <c r="AD301" s="76"/>
      <c r="AE301" s="76"/>
    </row>
    <row r="302" spans="1:31" ht="12.75" x14ac:dyDescent="0.2">
      <c r="A302" s="76"/>
      <c r="B302" s="90">
        <v>15</v>
      </c>
      <c r="C302" s="91">
        <f ca="1">C301+C301*Input!$C$9</f>
        <v>0</v>
      </c>
      <c r="D302" s="92">
        <f t="shared" ca="1" si="244"/>
        <v>0</v>
      </c>
      <c r="E302" s="92">
        <f t="shared" ca="1" si="245"/>
        <v>0</v>
      </c>
      <c r="F302" s="92">
        <f t="shared" ca="1" si="232"/>
        <v>0</v>
      </c>
      <c r="G302" s="91">
        <f t="shared" ca="1" si="233"/>
        <v>0</v>
      </c>
      <c r="H302" s="92">
        <f t="shared" ca="1" si="246"/>
        <v>0</v>
      </c>
      <c r="I302" s="93">
        <f>Input!$C$4</f>
        <v>1.03</v>
      </c>
      <c r="J302" s="94">
        <f t="shared" ca="1" si="234"/>
        <v>0</v>
      </c>
      <c r="K302" s="94">
        <f>K301+K301*Input!$C$5</f>
        <v>3.5246323491091882</v>
      </c>
      <c r="L302" s="91">
        <f t="shared" ca="1" si="235"/>
        <v>0</v>
      </c>
      <c r="M302" s="91">
        <f ca="1">M301+M301*Input!$C$9</f>
        <v>0</v>
      </c>
      <c r="N302" s="92">
        <f t="shared" ca="1" si="247"/>
        <v>0</v>
      </c>
      <c r="O302" s="92">
        <f t="shared" ca="1" si="248"/>
        <v>0</v>
      </c>
      <c r="P302" s="92">
        <f t="shared" ca="1" si="236"/>
        <v>0</v>
      </c>
      <c r="Q302" s="91">
        <f t="shared" ca="1" si="237"/>
        <v>0</v>
      </c>
      <c r="R302" s="92">
        <f t="shared" ca="1" si="249"/>
        <v>0</v>
      </c>
      <c r="S302" s="94">
        <f t="shared" ca="1" si="238"/>
        <v>0</v>
      </c>
      <c r="T302" s="94">
        <f>T301+T301*Input!$C$5</f>
        <v>3.5246323491091882</v>
      </c>
      <c r="U302" s="91">
        <f t="shared" ca="1" si="239"/>
        <v>0</v>
      </c>
      <c r="V302" s="91">
        <f t="shared" ca="1" si="240"/>
        <v>0</v>
      </c>
      <c r="W302" s="91">
        <f t="shared" ca="1" si="241"/>
        <v>0</v>
      </c>
      <c r="X302" s="91">
        <f t="shared" ca="1" si="242"/>
        <v>0</v>
      </c>
      <c r="Y302" s="91">
        <f t="shared" ca="1" si="250"/>
        <v>0</v>
      </c>
      <c r="Z302" s="92">
        <f t="shared" ca="1" si="251"/>
        <v>-1</v>
      </c>
      <c r="AA302" s="88">
        <f t="shared" si="230"/>
        <v>15</v>
      </c>
      <c r="AB302" s="95">
        <f t="shared" ca="1" si="231"/>
        <v>0</v>
      </c>
      <c r="AC302" s="94">
        <f t="shared" ca="1" si="243"/>
        <v>0</v>
      </c>
      <c r="AD302" s="76"/>
      <c r="AE302" s="76"/>
    </row>
    <row r="303" spans="1:31" ht="12.75" x14ac:dyDescent="0.2">
      <c r="A303" s="76"/>
      <c r="B303" s="90">
        <v>16</v>
      </c>
      <c r="C303" s="91">
        <f ca="1">C302+C302*Input!$C$9</f>
        <v>0</v>
      </c>
      <c r="D303" s="92">
        <f t="shared" ca="1" si="244"/>
        <v>0</v>
      </c>
      <c r="E303" s="92">
        <f t="shared" ca="1" si="245"/>
        <v>0</v>
      </c>
      <c r="F303" s="92">
        <f t="shared" ca="1" si="232"/>
        <v>0</v>
      </c>
      <c r="G303" s="91">
        <f t="shared" ca="1" si="233"/>
        <v>0</v>
      </c>
      <c r="H303" s="92">
        <f t="shared" ca="1" si="246"/>
        <v>0</v>
      </c>
      <c r="I303" s="93">
        <f>Input!$C$4</f>
        <v>1.03</v>
      </c>
      <c r="J303" s="94">
        <f t="shared" ca="1" si="234"/>
        <v>0</v>
      </c>
      <c r="K303" s="94">
        <f>K302+K302*Input!$C$5</f>
        <v>3.8066029370379235</v>
      </c>
      <c r="L303" s="91">
        <f t="shared" ca="1" si="235"/>
        <v>0</v>
      </c>
      <c r="M303" s="91">
        <f ca="1">M302+M302*Input!$C$9</f>
        <v>0</v>
      </c>
      <c r="N303" s="92">
        <f t="shared" ca="1" si="247"/>
        <v>0</v>
      </c>
      <c r="O303" s="92">
        <f t="shared" ca="1" si="248"/>
        <v>0</v>
      </c>
      <c r="P303" s="92">
        <f t="shared" ca="1" si="236"/>
        <v>0</v>
      </c>
      <c r="Q303" s="91">
        <f t="shared" ca="1" si="237"/>
        <v>0</v>
      </c>
      <c r="R303" s="92">
        <f t="shared" ca="1" si="249"/>
        <v>0</v>
      </c>
      <c r="S303" s="94">
        <f t="shared" ca="1" si="238"/>
        <v>0</v>
      </c>
      <c r="T303" s="94">
        <f>T302+T302*Input!$C$5</f>
        <v>3.8066029370379235</v>
      </c>
      <c r="U303" s="91">
        <f t="shared" ca="1" si="239"/>
        <v>0</v>
      </c>
      <c r="V303" s="91">
        <f t="shared" ca="1" si="240"/>
        <v>0</v>
      </c>
      <c r="W303" s="91">
        <f t="shared" ca="1" si="241"/>
        <v>0</v>
      </c>
      <c r="X303" s="91">
        <f t="shared" ca="1" si="242"/>
        <v>0</v>
      </c>
      <c r="Y303" s="91">
        <f t="shared" ca="1" si="250"/>
        <v>0</v>
      </c>
      <c r="Z303" s="92">
        <f t="shared" ca="1" si="251"/>
        <v>-1</v>
      </c>
      <c r="AA303" s="88">
        <f t="shared" si="230"/>
        <v>16</v>
      </c>
      <c r="AB303" s="95">
        <f t="shared" ca="1" si="231"/>
        <v>0</v>
      </c>
      <c r="AC303" s="94">
        <f t="shared" ca="1" si="243"/>
        <v>0</v>
      </c>
      <c r="AD303" s="76"/>
      <c r="AE303" s="76"/>
    </row>
    <row r="304" spans="1:31" ht="12.75" x14ac:dyDescent="0.2">
      <c r="A304" s="76"/>
      <c r="B304" s="90">
        <v>17</v>
      </c>
      <c r="C304" s="91">
        <f ca="1">C303+C303*Input!$C$9</f>
        <v>0</v>
      </c>
      <c r="D304" s="92">
        <f t="shared" ca="1" si="244"/>
        <v>0</v>
      </c>
      <c r="E304" s="92">
        <f t="shared" ca="1" si="245"/>
        <v>0</v>
      </c>
      <c r="F304" s="92">
        <f t="shared" ca="1" si="232"/>
        <v>0</v>
      </c>
      <c r="G304" s="91">
        <f t="shared" ca="1" si="233"/>
        <v>0</v>
      </c>
      <c r="H304" s="92">
        <f t="shared" ca="1" si="246"/>
        <v>0</v>
      </c>
      <c r="I304" s="93">
        <f>Input!$C$4</f>
        <v>1.03</v>
      </c>
      <c r="J304" s="94">
        <f t="shared" ca="1" si="234"/>
        <v>0</v>
      </c>
      <c r="K304" s="94">
        <f>K303+K303*Input!$C$5</f>
        <v>4.1111311720009578</v>
      </c>
      <c r="L304" s="91">
        <f t="shared" ca="1" si="235"/>
        <v>0</v>
      </c>
      <c r="M304" s="91">
        <f ca="1">M303+M303*Input!$C$9</f>
        <v>0</v>
      </c>
      <c r="N304" s="92">
        <f t="shared" ca="1" si="247"/>
        <v>0</v>
      </c>
      <c r="O304" s="92">
        <f t="shared" ca="1" si="248"/>
        <v>0</v>
      </c>
      <c r="P304" s="92">
        <f t="shared" ca="1" si="236"/>
        <v>0</v>
      </c>
      <c r="Q304" s="91">
        <f t="shared" ca="1" si="237"/>
        <v>0</v>
      </c>
      <c r="R304" s="92">
        <f t="shared" ca="1" si="249"/>
        <v>0</v>
      </c>
      <c r="S304" s="94">
        <f t="shared" ca="1" si="238"/>
        <v>0</v>
      </c>
      <c r="T304" s="94">
        <f>T303+T303*Input!$C$5</f>
        <v>4.1111311720009578</v>
      </c>
      <c r="U304" s="91">
        <f t="shared" ca="1" si="239"/>
        <v>0</v>
      </c>
      <c r="V304" s="91">
        <f t="shared" ca="1" si="240"/>
        <v>0</v>
      </c>
      <c r="W304" s="91">
        <f t="shared" ca="1" si="241"/>
        <v>0</v>
      </c>
      <c r="X304" s="91">
        <f t="shared" ca="1" si="242"/>
        <v>0</v>
      </c>
      <c r="Y304" s="91">
        <f t="shared" ca="1" si="250"/>
        <v>0</v>
      </c>
      <c r="Z304" s="92">
        <f t="shared" ca="1" si="251"/>
        <v>-1</v>
      </c>
      <c r="AA304" s="88">
        <f t="shared" si="230"/>
        <v>17</v>
      </c>
      <c r="AB304" s="95">
        <f t="shared" ca="1" si="231"/>
        <v>0</v>
      </c>
      <c r="AC304" s="94">
        <f t="shared" ca="1" si="243"/>
        <v>0</v>
      </c>
      <c r="AD304" s="76"/>
      <c r="AE304" s="76"/>
    </row>
    <row r="305" spans="1:31" ht="12.75" x14ac:dyDescent="0.2">
      <c r="A305" s="76"/>
      <c r="B305" s="90">
        <v>18</v>
      </c>
      <c r="C305" s="91">
        <f ca="1">C304+C304*Input!$C$9</f>
        <v>0</v>
      </c>
      <c r="D305" s="92">
        <f t="shared" ca="1" si="244"/>
        <v>0</v>
      </c>
      <c r="E305" s="92">
        <f t="shared" ca="1" si="245"/>
        <v>0</v>
      </c>
      <c r="F305" s="92">
        <f t="shared" ca="1" si="232"/>
        <v>0</v>
      </c>
      <c r="G305" s="91">
        <f t="shared" ca="1" si="233"/>
        <v>0</v>
      </c>
      <c r="H305" s="92">
        <f t="shared" ca="1" si="246"/>
        <v>0</v>
      </c>
      <c r="I305" s="93">
        <f>Input!$C$4</f>
        <v>1.03</v>
      </c>
      <c r="J305" s="94">
        <f t="shared" ca="1" si="234"/>
        <v>0</v>
      </c>
      <c r="K305" s="94">
        <f>K304+K304*Input!$C$5</f>
        <v>4.4400216657610345</v>
      </c>
      <c r="L305" s="91">
        <f t="shared" ca="1" si="235"/>
        <v>0</v>
      </c>
      <c r="M305" s="91">
        <f ca="1">M304+M304*Input!$C$9</f>
        <v>0</v>
      </c>
      <c r="N305" s="92">
        <f t="shared" ca="1" si="247"/>
        <v>0</v>
      </c>
      <c r="O305" s="92">
        <f t="shared" ca="1" si="248"/>
        <v>0</v>
      </c>
      <c r="P305" s="92">
        <f t="shared" ca="1" si="236"/>
        <v>0</v>
      </c>
      <c r="Q305" s="91">
        <f t="shared" ca="1" si="237"/>
        <v>0</v>
      </c>
      <c r="R305" s="92">
        <f t="shared" ca="1" si="249"/>
        <v>0</v>
      </c>
      <c r="S305" s="94">
        <f t="shared" ca="1" si="238"/>
        <v>0</v>
      </c>
      <c r="T305" s="94">
        <f>T304+T304*Input!$C$5</f>
        <v>4.4400216657610345</v>
      </c>
      <c r="U305" s="91">
        <f t="shared" ca="1" si="239"/>
        <v>0</v>
      </c>
      <c r="V305" s="91">
        <f t="shared" ca="1" si="240"/>
        <v>0</v>
      </c>
      <c r="W305" s="91">
        <f t="shared" ca="1" si="241"/>
        <v>0</v>
      </c>
      <c r="X305" s="91">
        <f t="shared" ca="1" si="242"/>
        <v>0</v>
      </c>
      <c r="Y305" s="91">
        <f t="shared" ca="1" si="250"/>
        <v>0</v>
      </c>
      <c r="Z305" s="92">
        <f t="shared" ca="1" si="251"/>
        <v>-1</v>
      </c>
      <c r="AA305" s="88">
        <f t="shared" si="230"/>
        <v>18</v>
      </c>
      <c r="AB305" s="95">
        <f t="shared" ca="1" si="231"/>
        <v>0</v>
      </c>
      <c r="AC305" s="94">
        <f t="shared" ca="1" si="243"/>
        <v>0</v>
      </c>
      <c r="AD305" s="76"/>
      <c r="AE305" s="76"/>
    </row>
    <row r="306" spans="1:31" ht="12.75" x14ac:dyDescent="0.2">
      <c r="A306" s="76"/>
      <c r="B306" s="90">
        <v>19</v>
      </c>
      <c r="C306" s="91">
        <f ca="1">C305+C305*Input!$C$9</f>
        <v>0</v>
      </c>
      <c r="D306" s="92">
        <f t="shared" ca="1" si="244"/>
        <v>0</v>
      </c>
      <c r="E306" s="92">
        <f t="shared" ca="1" si="245"/>
        <v>0</v>
      </c>
      <c r="F306" s="92">
        <f t="shared" ca="1" si="232"/>
        <v>0</v>
      </c>
      <c r="G306" s="91">
        <f t="shared" ca="1" si="233"/>
        <v>0</v>
      </c>
      <c r="H306" s="92">
        <f t="shared" ca="1" si="246"/>
        <v>0</v>
      </c>
      <c r="I306" s="93">
        <f>Input!$C$4</f>
        <v>1.03</v>
      </c>
      <c r="J306" s="94">
        <f t="shared" ca="1" si="234"/>
        <v>0</v>
      </c>
      <c r="K306" s="94">
        <f>K305+K305*Input!$C$5</f>
        <v>4.7952233990219177</v>
      </c>
      <c r="L306" s="91">
        <f t="shared" ca="1" si="235"/>
        <v>0</v>
      </c>
      <c r="M306" s="91">
        <f ca="1">M305+M305*Input!$C$9</f>
        <v>0</v>
      </c>
      <c r="N306" s="92">
        <f t="shared" ca="1" si="247"/>
        <v>0</v>
      </c>
      <c r="O306" s="92">
        <f t="shared" ca="1" si="248"/>
        <v>0</v>
      </c>
      <c r="P306" s="92">
        <f t="shared" ca="1" si="236"/>
        <v>0</v>
      </c>
      <c r="Q306" s="91">
        <f t="shared" ca="1" si="237"/>
        <v>0</v>
      </c>
      <c r="R306" s="92">
        <f t="shared" ca="1" si="249"/>
        <v>0</v>
      </c>
      <c r="S306" s="94">
        <f t="shared" ca="1" si="238"/>
        <v>0</v>
      </c>
      <c r="T306" s="94">
        <f>T305+T305*Input!$C$5</f>
        <v>4.7952233990219177</v>
      </c>
      <c r="U306" s="91">
        <f t="shared" ca="1" si="239"/>
        <v>0</v>
      </c>
      <c r="V306" s="91">
        <f t="shared" ca="1" si="240"/>
        <v>0</v>
      </c>
      <c r="W306" s="91">
        <f t="shared" ca="1" si="241"/>
        <v>0</v>
      </c>
      <c r="X306" s="91">
        <f t="shared" ca="1" si="242"/>
        <v>0</v>
      </c>
      <c r="Y306" s="91">
        <f t="shared" ca="1" si="250"/>
        <v>0</v>
      </c>
      <c r="Z306" s="92">
        <f t="shared" ca="1" si="251"/>
        <v>-1</v>
      </c>
      <c r="AA306" s="88">
        <f t="shared" si="230"/>
        <v>19</v>
      </c>
      <c r="AB306" s="95">
        <f t="shared" ca="1" si="231"/>
        <v>0</v>
      </c>
      <c r="AC306" s="94">
        <f t="shared" ca="1" si="243"/>
        <v>0</v>
      </c>
      <c r="AD306" s="76"/>
      <c r="AE306" s="76"/>
    </row>
    <row r="307" spans="1:31" ht="12.75" x14ac:dyDescent="0.2">
      <c r="A307" s="76"/>
      <c r="B307" s="90">
        <v>20</v>
      </c>
      <c r="C307" s="91">
        <f ca="1">C306+C306*Input!$C$9</f>
        <v>0</v>
      </c>
      <c r="D307" s="92">
        <f t="shared" ca="1" si="244"/>
        <v>0</v>
      </c>
      <c r="E307" s="92">
        <f t="shared" ca="1" si="245"/>
        <v>0</v>
      </c>
      <c r="F307" s="92">
        <f t="shared" ca="1" si="232"/>
        <v>0</v>
      </c>
      <c r="G307" s="91">
        <f t="shared" ca="1" si="233"/>
        <v>0</v>
      </c>
      <c r="H307" s="92">
        <f t="shared" ca="1" si="246"/>
        <v>0</v>
      </c>
      <c r="I307" s="93">
        <f>Input!$C$4</f>
        <v>1.03</v>
      </c>
      <c r="J307" s="94">
        <f t="shared" ca="1" si="234"/>
        <v>0</v>
      </c>
      <c r="K307" s="94">
        <f>K306+K306*Input!$C$5</f>
        <v>5.1788412709436713</v>
      </c>
      <c r="L307" s="91">
        <f t="shared" ca="1" si="235"/>
        <v>0</v>
      </c>
      <c r="M307" s="91">
        <f ca="1">M306+M306*Input!$C$9</f>
        <v>0</v>
      </c>
      <c r="N307" s="92">
        <f t="shared" ca="1" si="247"/>
        <v>0</v>
      </c>
      <c r="O307" s="92">
        <f t="shared" ca="1" si="248"/>
        <v>0</v>
      </c>
      <c r="P307" s="92">
        <f t="shared" ca="1" si="236"/>
        <v>0</v>
      </c>
      <c r="Q307" s="91">
        <f t="shared" ca="1" si="237"/>
        <v>0</v>
      </c>
      <c r="R307" s="92">
        <f t="shared" ca="1" si="249"/>
        <v>0</v>
      </c>
      <c r="S307" s="94">
        <f t="shared" ca="1" si="238"/>
        <v>0</v>
      </c>
      <c r="T307" s="94">
        <f>T306+T306*Input!$C$5</f>
        <v>5.1788412709436713</v>
      </c>
      <c r="U307" s="91">
        <f t="shared" ca="1" si="239"/>
        <v>0</v>
      </c>
      <c r="V307" s="91">
        <f t="shared" ca="1" si="240"/>
        <v>0</v>
      </c>
      <c r="W307" s="91">
        <f t="shared" ca="1" si="241"/>
        <v>0</v>
      </c>
      <c r="X307" s="91">
        <f t="shared" ca="1" si="242"/>
        <v>0</v>
      </c>
      <c r="Y307" s="91">
        <f t="shared" ca="1" si="250"/>
        <v>0</v>
      </c>
      <c r="Z307" s="92">
        <f t="shared" ca="1" si="251"/>
        <v>-1</v>
      </c>
      <c r="AA307" s="88">
        <f t="shared" si="230"/>
        <v>20</v>
      </c>
      <c r="AB307" s="95">
        <f t="shared" ca="1" si="231"/>
        <v>0</v>
      </c>
      <c r="AC307" s="94">
        <f t="shared" ca="1" si="243"/>
        <v>0</v>
      </c>
      <c r="AD307" s="76"/>
      <c r="AE307" s="76"/>
    </row>
    <row r="308" spans="1:31" ht="12.75" x14ac:dyDescent="0.2">
      <c r="A308" s="76"/>
      <c r="B308" s="90">
        <v>21</v>
      </c>
      <c r="C308" s="91">
        <f ca="1">C307+C307*Input!$C$9</f>
        <v>0</v>
      </c>
      <c r="D308" s="92">
        <f t="shared" ca="1" si="244"/>
        <v>0</v>
      </c>
      <c r="E308" s="92">
        <f t="shared" ca="1" si="245"/>
        <v>0</v>
      </c>
      <c r="F308" s="92">
        <f t="shared" ca="1" si="232"/>
        <v>0</v>
      </c>
      <c r="G308" s="91">
        <f t="shared" ca="1" si="233"/>
        <v>0</v>
      </c>
      <c r="H308" s="92">
        <f t="shared" ca="1" si="246"/>
        <v>0</v>
      </c>
      <c r="I308" s="93">
        <f>Input!$C$4</f>
        <v>1.03</v>
      </c>
      <c r="J308" s="94">
        <f t="shared" ca="1" si="234"/>
        <v>0</v>
      </c>
      <c r="K308" s="94">
        <f>K307+K307*Input!$C$5</f>
        <v>5.5931485726191648</v>
      </c>
      <c r="L308" s="91">
        <f t="shared" ca="1" si="235"/>
        <v>0</v>
      </c>
      <c r="M308" s="91">
        <f ca="1">M307+M307*Input!$C$9</f>
        <v>0</v>
      </c>
      <c r="N308" s="92">
        <f t="shared" ca="1" si="247"/>
        <v>0</v>
      </c>
      <c r="O308" s="92">
        <f t="shared" ca="1" si="248"/>
        <v>0</v>
      </c>
      <c r="P308" s="92">
        <f t="shared" ca="1" si="236"/>
        <v>0</v>
      </c>
      <c r="Q308" s="91">
        <f t="shared" ca="1" si="237"/>
        <v>0</v>
      </c>
      <c r="R308" s="92">
        <f t="shared" ca="1" si="249"/>
        <v>0</v>
      </c>
      <c r="S308" s="94">
        <f t="shared" ca="1" si="238"/>
        <v>0</v>
      </c>
      <c r="T308" s="94">
        <f>T307+T307*Input!$C$5</f>
        <v>5.5931485726191648</v>
      </c>
      <c r="U308" s="91">
        <f t="shared" ca="1" si="239"/>
        <v>0</v>
      </c>
      <c r="V308" s="91">
        <f t="shared" ca="1" si="240"/>
        <v>0</v>
      </c>
      <c r="W308" s="91">
        <f t="shared" ca="1" si="241"/>
        <v>0</v>
      </c>
      <c r="X308" s="91">
        <f t="shared" ca="1" si="242"/>
        <v>0</v>
      </c>
      <c r="Y308" s="91">
        <f t="shared" ca="1" si="250"/>
        <v>0</v>
      </c>
      <c r="Z308" s="92">
        <f t="shared" ca="1" si="251"/>
        <v>-1</v>
      </c>
      <c r="AA308" s="88">
        <f t="shared" si="230"/>
        <v>21</v>
      </c>
      <c r="AB308" s="95">
        <f t="shared" ca="1" si="231"/>
        <v>0</v>
      </c>
      <c r="AC308" s="94">
        <f t="shared" ca="1" si="243"/>
        <v>0</v>
      </c>
      <c r="AD308" s="76"/>
      <c r="AE308" s="76"/>
    </row>
    <row r="309" spans="1:31" ht="12.75" x14ac:dyDescent="0.2">
      <c r="A309" s="76"/>
      <c r="B309" s="90">
        <v>22</v>
      </c>
      <c r="C309" s="91">
        <f ca="1">C308+C308*Input!$C$9</f>
        <v>0</v>
      </c>
      <c r="D309" s="92">
        <f t="shared" ca="1" si="244"/>
        <v>0</v>
      </c>
      <c r="E309" s="92">
        <f t="shared" ca="1" si="245"/>
        <v>0</v>
      </c>
      <c r="F309" s="92">
        <f t="shared" ca="1" si="232"/>
        <v>0</v>
      </c>
      <c r="G309" s="91">
        <f t="shared" ca="1" si="233"/>
        <v>0</v>
      </c>
      <c r="H309" s="92">
        <f t="shared" ca="1" si="246"/>
        <v>0</v>
      </c>
      <c r="I309" s="93">
        <f>Input!$C$4</f>
        <v>1.03</v>
      </c>
      <c r="J309" s="94">
        <f t="shared" ca="1" si="234"/>
        <v>0</v>
      </c>
      <c r="K309" s="94">
        <f>K308+K308*Input!$C$5</f>
        <v>6.0406004584286981</v>
      </c>
      <c r="L309" s="91">
        <f t="shared" ca="1" si="235"/>
        <v>0</v>
      </c>
      <c r="M309" s="91">
        <f ca="1">M308+M308*Input!$C$9</f>
        <v>0</v>
      </c>
      <c r="N309" s="92">
        <f t="shared" ca="1" si="247"/>
        <v>0</v>
      </c>
      <c r="O309" s="92">
        <f t="shared" ca="1" si="248"/>
        <v>0</v>
      </c>
      <c r="P309" s="92">
        <f t="shared" ca="1" si="236"/>
        <v>0</v>
      </c>
      <c r="Q309" s="91">
        <f t="shared" ca="1" si="237"/>
        <v>0</v>
      </c>
      <c r="R309" s="92">
        <f t="shared" ca="1" si="249"/>
        <v>0</v>
      </c>
      <c r="S309" s="94">
        <f t="shared" ca="1" si="238"/>
        <v>0</v>
      </c>
      <c r="T309" s="94">
        <f>T308+T308*Input!$C$5</f>
        <v>6.0406004584286981</v>
      </c>
      <c r="U309" s="91">
        <f t="shared" ca="1" si="239"/>
        <v>0</v>
      </c>
      <c r="V309" s="91">
        <f t="shared" ca="1" si="240"/>
        <v>0</v>
      </c>
      <c r="W309" s="91">
        <f t="shared" ca="1" si="241"/>
        <v>0</v>
      </c>
      <c r="X309" s="91">
        <f t="shared" ca="1" si="242"/>
        <v>0</v>
      </c>
      <c r="Y309" s="91">
        <f t="shared" ca="1" si="250"/>
        <v>0</v>
      </c>
      <c r="Z309" s="92">
        <f t="shared" ca="1" si="251"/>
        <v>-1</v>
      </c>
      <c r="AA309" s="88">
        <f t="shared" si="230"/>
        <v>22</v>
      </c>
      <c r="AB309" s="95">
        <f t="shared" ca="1" si="231"/>
        <v>0</v>
      </c>
      <c r="AC309" s="94">
        <f t="shared" ca="1" si="243"/>
        <v>0</v>
      </c>
      <c r="AD309" s="76"/>
      <c r="AE309" s="76"/>
    </row>
    <row r="310" spans="1:31" ht="12.75" x14ac:dyDescent="0.2">
      <c r="A310" s="76"/>
      <c r="B310" s="90">
        <v>23</v>
      </c>
      <c r="C310" s="91">
        <f ca="1">C309+C309*Input!$C$9</f>
        <v>0</v>
      </c>
      <c r="D310" s="92">
        <f t="shared" ca="1" si="244"/>
        <v>0</v>
      </c>
      <c r="E310" s="92">
        <f t="shared" ca="1" si="245"/>
        <v>0</v>
      </c>
      <c r="F310" s="92">
        <f t="shared" ca="1" si="232"/>
        <v>0</v>
      </c>
      <c r="G310" s="91">
        <f t="shared" ca="1" si="233"/>
        <v>0</v>
      </c>
      <c r="H310" s="92">
        <f t="shared" ca="1" si="246"/>
        <v>0</v>
      </c>
      <c r="I310" s="93">
        <f>Input!$C$4</f>
        <v>1.03</v>
      </c>
      <c r="J310" s="94">
        <f t="shared" ca="1" si="234"/>
        <v>0</v>
      </c>
      <c r="K310" s="94">
        <f>K309+K309*Input!$C$5</f>
        <v>6.5238484951029942</v>
      </c>
      <c r="L310" s="91">
        <f t="shared" ca="1" si="235"/>
        <v>0</v>
      </c>
      <c r="M310" s="91">
        <f ca="1">M309+M309*Input!$C$9</f>
        <v>0</v>
      </c>
      <c r="N310" s="92">
        <f t="shared" ca="1" si="247"/>
        <v>0</v>
      </c>
      <c r="O310" s="92">
        <f t="shared" ca="1" si="248"/>
        <v>0</v>
      </c>
      <c r="P310" s="92">
        <f t="shared" ca="1" si="236"/>
        <v>0</v>
      </c>
      <c r="Q310" s="91">
        <f t="shared" ca="1" si="237"/>
        <v>0</v>
      </c>
      <c r="R310" s="92">
        <f t="shared" ca="1" si="249"/>
        <v>0</v>
      </c>
      <c r="S310" s="94">
        <f t="shared" ca="1" si="238"/>
        <v>0</v>
      </c>
      <c r="T310" s="94">
        <f>T309+T309*Input!$C$5</f>
        <v>6.5238484951029942</v>
      </c>
      <c r="U310" s="91">
        <f t="shared" ca="1" si="239"/>
        <v>0</v>
      </c>
      <c r="V310" s="91">
        <f t="shared" ca="1" si="240"/>
        <v>0</v>
      </c>
      <c r="W310" s="91">
        <f t="shared" ca="1" si="241"/>
        <v>0</v>
      </c>
      <c r="X310" s="91">
        <f t="shared" ca="1" si="242"/>
        <v>0</v>
      </c>
      <c r="Y310" s="91">
        <f t="shared" ca="1" si="250"/>
        <v>0</v>
      </c>
      <c r="Z310" s="92">
        <f t="shared" ca="1" si="251"/>
        <v>-1</v>
      </c>
      <c r="AA310" s="88">
        <f t="shared" si="230"/>
        <v>23</v>
      </c>
      <c r="AB310" s="95">
        <f t="shared" ca="1" si="231"/>
        <v>0</v>
      </c>
      <c r="AC310" s="94">
        <f t="shared" ca="1" si="243"/>
        <v>0</v>
      </c>
      <c r="AD310" s="76"/>
      <c r="AE310" s="76"/>
    </row>
    <row r="311" spans="1:31" ht="12.75" x14ac:dyDescent="0.2">
      <c r="A311" s="76"/>
      <c r="B311" s="90">
        <v>24</v>
      </c>
      <c r="C311" s="91">
        <f ca="1">C310+C310*Input!$C$9</f>
        <v>0</v>
      </c>
      <c r="D311" s="92">
        <f t="shared" ca="1" si="244"/>
        <v>0</v>
      </c>
      <c r="E311" s="92">
        <f t="shared" ca="1" si="245"/>
        <v>0</v>
      </c>
      <c r="F311" s="92">
        <f t="shared" ca="1" si="232"/>
        <v>0</v>
      </c>
      <c r="G311" s="91">
        <f t="shared" ca="1" si="233"/>
        <v>0</v>
      </c>
      <c r="H311" s="92">
        <f t="shared" ca="1" si="246"/>
        <v>0</v>
      </c>
      <c r="I311" s="93">
        <f>Input!$C$4</f>
        <v>1.03</v>
      </c>
      <c r="J311" s="94">
        <f t="shared" ca="1" si="234"/>
        <v>0</v>
      </c>
      <c r="K311" s="94">
        <f>K310+K310*Input!$C$5</f>
        <v>7.0457563747112335</v>
      </c>
      <c r="L311" s="91">
        <f t="shared" ca="1" si="235"/>
        <v>0</v>
      </c>
      <c r="M311" s="91">
        <f ca="1">M310+M310*Input!$C$9</f>
        <v>0</v>
      </c>
      <c r="N311" s="92">
        <f t="shared" ca="1" si="247"/>
        <v>0</v>
      </c>
      <c r="O311" s="92">
        <f t="shared" ca="1" si="248"/>
        <v>0</v>
      </c>
      <c r="P311" s="92">
        <f t="shared" ca="1" si="236"/>
        <v>0</v>
      </c>
      <c r="Q311" s="91">
        <f t="shared" ca="1" si="237"/>
        <v>0</v>
      </c>
      <c r="R311" s="92">
        <f t="shared" ca="1" si="249"/>
        <v>0</v>
      </c>
      <c r="S311" s="94">
        <f t="shared" ca="1" si="238"/>
        <v>0</v>
      </c>
      <c r="T311" s="94">
        <f>T310+T310*Input!$C$5</f>
        <v>7.0457563747112335</v>
      </c>
      <c r="U311" s="91">
        <f t="shared" ca="1" si="239"/>
        <v>0</v>
      </c>
      <c r="V311" s="91">
        <f t="shared" ca="1" si="240"/>
        <v>0</v>
      </c>
      <c r="W311" s="91">
        <f t="shared" ca="1" si="241"/>
        <v>0</v>
      </c>
      <c r="X311" s="91">
        <f t="shared" ca="1" si="242"/>
        <v>0</v>
      </c>
      <c r="Y311" s="91">
        <f t="shared" ca="1" si="250"/>
        <v>0</v>
      </c>
      <c r="Z311" s="92">
        <f t="shared" ca="1" si="251"/>
        <v>-1</v>
      </c>
      <c r="AA311" s="88">
        <f t="shared" si="230"/>
        <v>24</v>
      </c>
      <c r="AB311" s="95">
        <f t="shared" ca="1" si="231"/>
        <v>0</v>
      </c>
      <c r="AC311" s="94">
        <f t="shared" ca="1" si="243"/>
        <v>0</v>
      </c>
      <c r="AD311" s="76"/>
      <c r="AE311" s="76"/>
    </row>
    <row r="312" spans="1:31" ht="12.75" x14ac:dyDescent="0.2">
      <c r="A312" s="76"/>
      <c r="B312" s="90">
        <v>25</v>
      </c>
      <c r="C312" s="91">
        <f ca="1">C311+C311*Input!$C$9</f>
        <v>0</v>
      </c>
      <c r="D312" s="92">
        <f t="shared" ca="1" si="244"/>
        <v>0</v>
      </c>
      <c r="E312" s="92">
        <f t="shared" ca="1" si="245"/>
        <v>0</v>
      </c>
      <c r="F312" s="92">
        <f t="shared" ca="1" si="232"/>
        <v>0</v>
      </c>
      <c r="G312" s="91">
        <f t="shared" ca="1" si="233"/>
        <v>0</v>
      </c>
      <c r="H312" s="92">
        <f t="shared" ca="1" si="246"/>
        <v>0</v>
      </c>
      <c r="I312" s="93">
        <f>Input!$C$4</f>
        <v>1.03</v>
      </c>
      <c r="J312" s="94">
        <f t="shared" ca="1" si="234"/>
        <v>0</v>
      </c>
      <c r="K312" s="94">
        <f>K311+K311*Input!$C$5</f>
        <v>7.609416884688132</v>
      </c>
      <c r="L312" s="91">
        <f t="shared" ca="1" si="235"/>
        <v>0</v>
      </c>
      <c r="M312" s="91">
        <f ca="1">M311+M311*Input!$C$9</f>
        <v>0</v>
      </c>
      <c r="N312" s="92">
        <f t="shared" ca="1" si="247"/>
        <v>0</v>
      </c>
      <c r="O312" s="92">
        <f t="shared" ca="1" si="248"/>
        <v>0</v>
      </c>
      <c r="P312" s="92">
        <f t="shared" ca="1" si="236"/>
        <v>0</v>
      </c>
      <c r="Q312" s="91">
        <f t="shared" ca="1" si="237"/>
        <v>0</v>
      </c>
      <c r="R312" s="92">
        <f t="shared" ca="1" si="249"/>
        <v>0</v>
      </c>
      <c r="S312" s="94">
        <f t="shared" ca="1" si="238"/>
        <v>0</v>
      </c>
      <c r="T312" s="94">
        <f>T311+T311*Input!$C$5</f>
        <v>7.609416884688132</v>
      </c>
      <c r="U312" s="91">
        <f t="shared" ca="1" si="239"/>
        <v>0</v>
      </c>
      <c r="V312" s="91">
        <f t="shared" ca="1" si="240"/>
        <v>0</v>
      </c>
      <c r="W312" s="91">
        <f t="shared" ca="1" si="241"/>
        <v>0</v>
      </c>
      <c r="X312" s="91">
        <f t="shared" ca="1" si="242"/>
        <v>0</v>
      </c>
      <c r="Y312" s="91">
        <f t="shared" ca="1" si="250"/>
        <v>0</v>
      </c>
      <c r="Z312" s="92">
        <f t="shared" ca="1" si="251"/>
        <v>-1</v>
      </c>
      <c r="AA312" s="88">
        <f t="shared" si="230"/>
        <v>25</v>
      </c>
      <c r="AB312" s="95">
        <f t="shared" ca="1" si="231"/>
        <v>0</v>
      </c>
      <c r="AC312" s="94">
        <f t="shared" ca="1" si="243"/>
        <v>0</v>
      </c>
      <c r="AD312" s="76"/>
      <c r="AE312" s="76"/>
    </row>
    <row r="313" spans="1:31" ht="12.75" x14ac:dyDescent="0.2">
      <c r="A313" s="76"/>
      <c r="B313" s="90">
        <v>26</v>
      </c>
      <c r="C313" s="91">
        <f ca="1">C312+C312*Input!$C$9</f>
        <v>0</v>
      </c>
      <c r="D313" s="92">
        <f t="shared" ca="1" si="244"/>
        <v>0</v>
      </c>
      <c r="E313" s="92">
        <f t="shared" ca="1" si="245"/>
        <v>0</v>
      </c>
      <c r="F313" s="92">
        <f t="shared" ca="1" si="232"/>
        <v>0</v>
      </c>
      <c r="G313" s="91">
        <f t="shared" ca="1" si="233"/>
        <v>0</v>
      </c>
      <c r="H313" s="92">
        <f t="shared" ca="1" si="246"/>
        <v>0</v>
      </c>
      <c r="I313" s="93">
        <f>Input!$C$4</f>
        <v>1.03</v>
      </c>
      <c r="J313" s="94">
        <f t="shared" ca="1" si="234"/>
        <v>0</v>
      </c>
      <c r="K313" s="94">
        <f>K312+K312*Input!$C$5</f>
        <v>8.218170235463182</v>
      </c>
      <c r="L313" s="91">
        <f t="shared" ca="1" si="235"/>
        <v>0</v>
      </c>
      <c r="M313" s="91">
        <f ca="1">M312+M312*Input!$C$9</f>
        <v>0</v>
      </c>
      <c r="N313" s="92">
        <f t="shared" ca="1" si="247"/>
        <v>0</v>
      </c>
      <c r="O313" s="92">
        <f t="shared" ca="1" si="248"/>
        <v>0</v>
      </c>
      <c r="P313" s="92">
        <f t="shared" ca="1" si="236"/>
        <v>0</v>
      </c>
      <c r="Q313" s="91">
        <f t="shared" ca="1" si="237"/>
        <v>0</v>
      </c>
      <c r="R313" s="92">
        <f t="shared" ca="1" si="249"/>
        <v>0</v>
      </c>
      <c r="S313" s="94">
        <f t="shared" ca="1" si="238"/>
        <v>0</v>
      </c>
      <c r="T313" s="94">
        <f>T312+T312*Input!$C$5</f>
        <v>8.218170235463182</v>
      </c>
      <c r="U313" s="91">
        <f t="shared" ca="1" si="239"/>
        <v>0</v>
      </c>
      <c r="V313" s="91">
        <f t="shared" ca="1" si="240"/>
        <v>0</v>
      </c>
      <c r="W313" s="91">
        <f t="shared" ca="1" si="241"/>
        <v>0</v>
      </c>
      <c r="X313" s="91">
        <f t="shared" ca="1" si="242"/>
        <v>0</v>
      </c>
      <c r="Y313" s="91">
        <f t="shared" ca="1" si="250"/>
        <v>0</v>
      </c>
      <c r="Z313" s="92">
        <f t="shared" ca="1" si="251"/>
        <v>-1</v>
      </c>
      <c r="AA313" s="88">
        <f t="shared" si="230"/>
        <v>26</v>
      </c>
      <c r="AB313" s="95">
        <f t="shared" ca="1" si="231"/>
        <v>0</v>
      </c>
      <c r="AC313" s="94">
        <f t="shared" ca="1" si="243"/>
        <v>0</v>
      </c>
      <c r="AD313" s="76"/>
      <c r="AE313" s="76"/>
    </row>
    <row r="314" spans="1:31" ht="12.75" x14ac:dyDescent="0.2">
      <c r="A314" s="76"/>
      <c r="B314" s="90">
        <v>27</v>
      </c>
      <c r="C314" s="91">
        <f ca="1">C313+C313*Input!$C$9</f>
        <v>0</v>
      </c>
      <c r="D314" s="92">
        <f t="shared" ca="1" si="244"/>
        <v>0</v>
      </c>
      <c r="E314" s="92">
        <f t="shared" ca="1" si="245"/>
        <v>0</v>
      </c>
      <c r="F314" s="92">
        <f t="shared" ca="1" si="232"/>
        <v>0</v>
      </c>
      <c r="G314" s="91">
        <f t="shared" ca="1" si="233"/>
        <v>0</v>
      </c>
      <c r="H314" s="92">
        <f t="shared" ca="1" si="246"/>
        <v>0</v>
      </c>
      <c r="I314" s="93">
        <f>Input!$C$4</f>
        <v>1.03</v>
      </c>
      <c r="J314" s="94">
        <f t="shared" ca="1" si="234"/>
        <v>0</v>
      </c>
      <c r="K314" s="94">
        <f>K313+K313*Input!$C$5</f>
        <v>8.8756238543002368</v>
      </c>
      <c r="L314" s="91">
        <f t="shared" ca="1" si="235"/>
        <v>0</v>
      </c>
      <c r="M314" s="91">
        <f ca="1">M313+M313*Input!$C$9</f>
        <v>0</v>
      </c>
      <c r="N314" s="92">
        <f t="shared" ca="1" si="247"/>
        <v>0</v>
      </c>
      <c r="O314" s="92">
        <f t="shared" ca="1" si="248"/>
        <v>0</v>
      </c>
      <c r="P314" s="92">
        <f t="shared" ca="1" si="236"/>
        <v>0</v>
      </c>
      <c r="Q314" s="91">
        <f t="shared" ca="1" si="237"/>
        <v>0</v>
      </c>
      <c r="R314" s="92">
        <f t="shared" ca="1" si="249"/>
        <v>0</v>
      </c>
      <c r="S314" s="94">
        <f t="shared" ca="1" si="238"/>
        <v>0</v>
      </c>
      <c r="T314" s="94">
        <f>T313+T313*Input!$C$5</f>
        <v>8.8756238543002368</v>
      </c>
      <c r="U314" s="91">
        <f t="shared" ca="1" si="239"/>
        <v>0</v>
      </c>
      <c r="V314" s="91">
        <f t="shared" ca="1" si="240"/>
        <v>0</v>
      </c>
      <c r="W314" s="91">
        <f t="shared" ca="1" si="241"/>
        <v>0</v>
      </c>
      <c r="X314" s="91">
        <f t="shared" ca="1" si="242"/>
        <v>0</v>
      </c>
      <c r="Y314" s="91">
        <f t="shared" ca="1" si="250"/>
        <v>0</v>
      </c>
      <c r="Z314" s="92">
        <f t="shared" ca="1" si="251"/>
        <v>-1</v>
      </c>
      <c r="AA314" s="88">
        <f t="shared" si="230"/>
        <v>27</v>
      </c>
      <c r="AB314" s="95">
        <f t="shared" ca="1" si="231"/>
        <v>0</v>
      </c>
      <c r="AC314" s="94">
        <f t="shared" ca="1" si="243"/>
        <v>0</v>
      </c>
      <c r="AD314" s="76"/>
      <c r="AE314" s="76"/>
    </row>
    <row r="315" spans="1:31" ht="12.75" x14ac:dyDescent="0.2">
      <c r="A315" s="76"/>
      <c r="B315" s="90">
        <v>28</v>
      </c>
      <c r="C315" s="91">
        <f ca="1">C314+C314*Input!$C$9</f>
        <v>0</v>
      </c>
      <c r="D315" s="92">
        <f t="shared" ca="1" si="244"/>
        <v>0</v>
      </c>
      <c r="E315" s="92">
        <f t="shared" ca="1" si="245"/>
        <v>0</v>
      </c>
      <c r="F315" s="92">
        <f t="shared" ca="1" si="232"/>
        <v>0</v>
      </c>
      <c r="G315" s="91">
        <f t="shared" ca="1" si="233"/>
        <v>0</v>
      </c>
      <c r="H315" s="92">
        <f t="shared" ca="1" si="246"/>
        <v>0</v>
      </c>
      <c r="I315" s="93">
        <f>Input!$C$4</f>
        <v>1.03</v>
      </c>
      <c r="J315" s="94">
        <f t="shared" ca="1" si="234"/>
        <v>0</v>
      </c>
      <c r="K315" s="94">
        <f>K314+K314*Input!$C$5</f>
        <v>9.5856737626442552</v>
      </c>
      <c r="L315" s="91">
        <f t="shared" ca="1" si="235"/>
        <v>0</v>
      </c>
      <c r="M315" s="91">
        <f ca="1">M314+M314*Input!$C$9</f>
        <v>0</v>
      </c>
      <c r="N315" s="92">
        <f t="shared" ca="1" si="247"/>
        <v>0</v>
      </c>
      <c r="O315" s="92">
        <f t="shared" ca="1" si="248"/>
        <v>0</v>
      </c>
      <c r="P315" s="92">
        <f t="shared" ca="1" si="236"/>
        <v>0</v>
      </c>
      <c r="Q315" s="91">
        <f t="shared" ca="1" si="237"/>
        <v>0</v>
      </c>
      <c r="R315" s="92">
        <f t="shared" ca="1" si="249"/>
        <v>0</v>
      </c>
      <c r="S315" s="94">
        <f t="shared" ca="1" si="238"/>
        <v>0</v>
      </c>
      <c r="T315" s="94">
        <f>T314+T314*Input!$C$5</f>
        <v>9.5856737626442552</v>
      </c>
      <c r="U315" s="91">
        <f t="shared" ca="1" si="239"/>
        <v>0</v>
      </c>
      <c r="V315" s="91">
        <f t="shared" ca="1" si="240"/>
        <v>0</v>
      </c>
      <c r="W315" s="91">
        <f t="shared" ca="1" si="241"/>
        <v>0</v>
      </c>
      <c r="X315" s="91">
        <f t="shared" ca="1" si="242"/>
        <v>0</v>
      </c>
      <c r="Y315" s="91">
        <f t="shared" ca="1" si="250"/>
        <v>0</v>
      </c>
      <c r="Z315" s="92">
        <f t="shared" ca="1" si="251"/>
        <v>-1</v>
      </c>
      <c r="AA315" s="88">
        <f t="shared" si="230"/>
        <v>28</v>
      </c>
      <c r="AB315" s="95">
        <f t="shared" ca="1" si="231"/>
        <v>0</v>
      </c>
      <c r="AC315" s="94">
        <f t="shared" ca="1" si="243"/>
        <v>0</v>
      </c>
      <c r="AD315" s="76"/>
      <c r="AE315" s="76"/>
    </row>
    <row r="316" spans="1:31" ht="12.75" x14ac:dyDescent="0.2">
      <c r="A316" s="76"/>
      <c r="B316" s="90">
        <v>29</v>
      </c>
      <c r="C316" s="91">
        <f ca="1">C315+C315*Input!$C$9</f>
        <v>0</v>
      </c>
      <c r="D316" s="92">
        <f t="shared" ca="1" si="244"/>
        <v>0</v>
      </c>
      <c r="E316" s="92">
        <f t="shared" ca="1" si="245"/>
        <v>0</v>
      </c>
      <c r="F316" s="92">
        <f t="shared" ca="1" si="232"/>
        <v>0</v>
      </c>
      <c r="G316" s="91">
        <f t="shared" ca="1" si="233"/>
        <v>0</v>
      </c>
      <c r="H316" s="92">
        <f t="shared" ca="1" si="246"/>
        <v>0</v>
      </c>
      <c r="I316" s="93">
        <f>Input!$C$4</f>
        <v>1.03</v>
      </c>
      <c r="J316" s="94">
        <f t="shared" ca="1" si="234"/>
        <v>0</v>
      </c>
      <c r="K316" s="94">
        <f>K315+K315*Input!$C$5</f>
        <v>10.352527663655795</v>
      </c>
      <c r="L316" s="91">
        <f t="shared" ca="1" si="235"/>
        <v>0</v>
      </c>
      <c r="M316" s="91">
        <f ca="1">M315+M315*Input!$C$9</f>
        <v>0</v>
      </c>
      <c r="N316" s="92">
        <f t="shared" ca="1" si="247"/>
        <v>0</v>
      </c>
      <c r="O316" s="92">
        <f t="shared" ca="1" si="248"/>
        <v>0</v>
      </c>
      <c r="P316" s="92">
        <f t="shared" ca="1" si="236"/>
        <v>0</v>
      </c>
      <c r="Q316" s="91">
        <f t="shared" ca="1" si="237"/>
        <v>0</v>
      </c>
      <c r="R316" s="92">
        <f t="shared" ca="1" si="249"/>
        <v>0</v>
      </c>
      <c r="S316" s="94">
        <f t="shared" ca="1" si="238"/>
        <v>0</v>
      </c>
      <c r="T316" s="94">
        <f>T315+T315*Input!$C$5</f>
        <v>10.352527663655795</v>
      </c>
      <c r="U316" s="91">
        <f t="shared" ca="1" si="239"/>
        <v>0</v>
      </c>
      <c r="V316" s="91">
        <f t="shared" ca="1" si="240"/>
        <v>0</v>
      </c>
      <c r="W316" s="91">
        <f t="shared" ca="1" si="241"/>
        <v>0</v>
      </c>
      <c r="X316" s="91">
        <f t="shared" ca="1" si="242"/>
        <v>0</v>
      </c>
      <c r="Y316" s="91">
        <f t="shared" ca="1" si="250"/>
        <v>0</v>
      </c>
      <c r="Z316" s="92">
        <f t="shared" ca="1" si="251"/>
        <v>-1</v>
      </c>
      <c r="AA316" s="88">
        <f t="shared" si="230"/>
        <v>29</v>
      </c>
      <c r="AB316" s="95">
        <f t="shared" ca="1" si="231"/>
        <v>0</v>
      </c>
      <c r="AC316" s="94">
        <f t="shared" ca="1" si="243"/>
        <v>0</v>
      </c>
      <c r="AD316" s="76"/>
      <c r="AE316" s="76"/>
    </row>
    <row r="317" spans="1:31" ht="12.75" x14ac:dyDescent="0.2">
      <c r="A317" s="76"/>
      <c r="B317" s="90">
        <v>30</v>
      </c>
      <c r="C317" s="91">
        <f ca="1">C316+C316*Input!$C$9</f>
        <v>0</v>
      </c>
      <c r="D317" s="92">
        <f t="shared" ca="1" si="244"/>
        <v>0</v>
      </c>
      <c r="E317" s="92">
        <f t="shared" ca="1" si="245"/>
        <v>0</v>
      </c>
      <c r="F317" s="92">
        <f t="shared" ca="1" si="232"/>
        <v>0</v>
      </c>
      <c r="G317" s="91">
        <f t="shared" ca="1" si="233"/>
        <v>0</v>
      </c>
      <c r="H317" s="92">
        <f t="shared" ca="1" si="246"/>
        <v>0</v>
      </c>
      <c r="I317" s="93">
        <f>Input!$C$4</f>
        <v>1.03</v>
      </c>
      <c r="J317" s="94">
        <f t="shared" ca="1" si="234"/>
        <v>0</v>
      </c>
      <c r="K317" s="94">
        <f>K316+K316*Input!$C$5</f>
        <v>11.180729876748259</v>
      </c>
      <c r="L317" s="91">
        <f t="shared" ca="1" si="235"/>
        <v>0</v>
      </c>
      <c r="M317" s="91">
        <f ca="1">M316+M316*Input!$C$9</f>
        <v>0</v>
      </c>
      <c r="N317" s="92">
        <f t="shared" ca="1" si="247"/>
        <v>0</v>
      </c>
      <c r="O317" s="92">
        <f t="shared" ca="1" si="248"/>
        <v>0</v>
      </c>
      <c r="P317" s="92">
        <f t="shared" ca="1" si="236"/>
        <v>0</v>
      </c>
      <c r="Q317" s="91">
        <f t="shared" ca="1" si="237"/>
        <v>0</v>
      </c>
      <c r="R317" s="92">
        <f t="shared" ca="1" si="249"/>
        <v>0</v>
      </c>
      <c r="S317" s="94">
        <f t="shared" ca="1" si="238"/>
        <v>0</v>
      </c>
      <c r="T317" s="94">
        <f>T316+T316*Input!$C$5</f>
        <v>11.180729876748259</v>
      </c>
      <c r="U317" s="91">
        <f t="shared" ca="1" si="239"/>
        <v>0</v>
      </c>
      <c r="V317" s="91">
        <f t="shared" ca="1" si="240"/>
        <v>0</v>
      </c>
      <c r="W317" s="91">
        <f t="shared" ca="1" si="241"/>
        <v>0</v>
      </c>
      <c r="X317" s="91">
        <f t="shared" ca="1" si="242"/>
        <v>0</v>
      </c>
      <c r="Y317" s="91">
        <f t="shared" ca="1" si="250"/>
        <v>0</v>
      </c>
      <c r="Z317" s="92">
        <f t="shared" ca="1" si="251"/>
        <v>-1</v>
      </c>
      <c r="AA317" s="88">
        <f t="shared" si="230"/>
        <v>30</v>
      </c>
      <c r="AB317" s="95">
        <f t="shared" ca="1" si="231"/>
        <v>0</v>
      </c>
      <c r="AC317" s="94">
        <f t="shared" ca="1" si="243"/>
        <v>0</v>
      </c>
      <c r="AD317" s="76"/>
      <c r="AE317" s="76"/>
    </row>
    <row r="318" spans="1:31" ht="12.75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8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</row>
    <row r="319" spans="1:31" ht="12.75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8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</row>
    <row r="320" spans="1:31" ht="12.75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8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</row>
    <row r="321" spans="1:31" ht="12.75" x14ac:dyDescent="0.2">
      <c r="A321" s="62"/>
      <c r="B321" s="63" t="s">
        <v>144</v>
      </c>
      <c r="C321" s="62"/>
      <c r="D321" s="62"/>
      <c r="E321" s="62"/>
      <c r="F321" s="62"/>
      <c r="G321" s="62"/>
      <c r="H321" s="62"/>
      <c r="I321" s="62"/>
      <c r="J321" s="62"/>
      <c r="K321" s="62"/>
      <c r="L321" s="64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</row>
    <row r="322" spans="1:31" ht="12.75" x14ac:dyDescent="0.2">
      <c r="A322" s="47"/>
      <c r="B322" s="47"/>
      <c r="C322" s="52" t="s">
        <v>145</v>
      </c>
      <c r="D322" s="47"/>
      <c r="E322" s="47"/>
      <c r="F322" s="47">
        <f>Formulas!B10</f>
        <v>21</v>
      </c>
      <c r="G322" s="47"/>
      <c r="H322" s="47"/>
      <c r="I322" s="47"/>
      <c r="J322" s="47"/>
      <c r="K322" s="47"/>
      <c r="L322" s="48"/>
      <c r="M322" s="52" t="s">
        <v>146</v>
      </c>
      <c r="N322" s="47"/>
      <c r="O322" s="47"/>
      <c r="P322" s="52">
        <f>Formulas!C10</f>
        <v>36</v>
      </c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</row>
    <row r="323" spans="1:31" ht="51" x14ac:dyDescent="0.2">
      <c r="A323" s="47"/>
      <c r="B323" s="52"/>
      <c r="C323" s="65" t="s">
        <v>31</v>
      </c>
      <c r="D323" s="65"/>
      <c r="E323" s="65" t="s">
        <v>32</v>
      </c>
      <c r="F323" s="65" t="s">
        <v>33</v>
      </c>
      <c r="G323" s="65" t="s">
        <v>34</v>
      </c>
      <c r="H323" s="65" t="s">
        <v>35</v>
      </c>
      <c r="I323" s="65"/>
      <c r="J323" s="65"/>
      <c r="K323" s="65" t="s">
        <v>37</v>
      </c>
      <c r="L323" s="65" t="s">
        <v>38</v>
      </c>
      <c r="M323" s="66" t="s">
        <v>65</v>
      </c>
      <c r="N323" s="67"/>
      <c r="O323" s="67" t="s">
        <v>32</v>
      </c>
      <c r="P323" s="67" t="s">
        <v>33</v>
      </c>
      <c r="Q323" s="67" t="s">
        <v>34</v>
      </c>
      <c r="R323" s="67" t="s">
        <v>35</v>
      </c>
      <c r="S323" s="67"/>
      <c r="T323" s="67" t="s">
        <v>37</v>
      </c>
      <c r="U323" s="67" t="s">
        <v>38</v>
      </c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</row>
    <row r="324" spans="1:31" ht="12.75" x14ac:dyDescent="0.2">
      <c r="A324" s="47"/>
      <c r="B324" s="52"/>
      <c r="C324" s="52">
        <f ca="1">INDIRECT("Input!D"&amp;F322)</f>
        <v>0</v>
      </c>
      <c r="D324" s="52"/>
      <c r="E324" s="52">
        <f ca="1">INDIRECT("Input!E"&amp;F322)</f>
        <v>0</v>
      </c>
      <c r="F324" s="52">
        <f ca="1">INDIRECT("Input!G"&amp;F322)</f>
        <v>0</v>
      </c>
      <c r="G324" s="52">
        <f ca="1">INDIRECT("Input!I"&amp;F322)</f>
        <v>0</v>
      </c>
      <c r="H324" s="68">
        <f ca="1">INDIRECT("Input!K"&amp;F322)</f>
        <v>0</v>
      </c>
      <c r="I324" s="52"/>
      <c r="J324" s="52"/>
      <c r="K324" s="68">
        <f ca="1">INDIRECT("Input!M"&amp;F322)</f>
        <v>0</v>
      </c>
      <c r="L324" s="52">
        <f ca="1">INDIRECT("Input!O"&amp;F322)</f>
        <v>0</v>
      </c>
      <c r="M324" s="52">
        <f ca="1">INDIRECT("Input!D"&amp;P322)</f>
        <v>0</v>
      </c>
      <c r="N324" s="52"/>
      <c r="O324" s="52">
        <f ca="1">INDIRECT("Input!E"&amp;P322)</f>
        <v>0</v>
      </c>
      <c r="P324" s="52">
        <f ca="1">INDIRECT("Input!G"&amp;P322)</f>
        <v>0</v>
      </c>
      <c r="Q324" s="52">
        <f ca="1">INDIRECT("Input!I"&amp;P322)</f>
        <v>0</v>
      </c>
      <c r="R324" s="68">
        <f ca="1">INDIRECT("Input!K"&amp;P322)</f>
        <v>0</v>
      </c>
      <c r="S324" s="52"/>
      <c r="T324" s="68">
        <f ca="1">INDIRECT("Input!M"&amp;P322)</f>
        <v>0</v>
      </c>
      <c r="U324" s="52">
        <f ca="1">INDIRECT("Input!O"&amp;P322)</f>
        <v>0</v>
      </c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</row>
    <row r="325" spans="1:31" ht="12.75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8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</row>
    <row r="326" spans="1:31" ht="12.75" x14ac:dyDescent="0.2">
      <c r="A326" s="76"/>
      <c r="B326" s="76"/>
      <c r="C326" s="77" t="s">
        <v>90</v>
      </c>
      <c r="D326" s="78"/>
      <c r="E326" s="78"/>
      <c r="F326" s="78"/>
      <c r="G326" s="78"/>
      <c r="H326" s="78"/>
      <c r="I326" s="78"/>
      <c r="J326" s="78"/>
      <c r="K326" s="78"/>
      <c r="L326" s="79"/>
      <c r="M326" s="80" t="s">
        <v>91</v>
      </c>
      <c r="N326" s="81"/>
      <c r="O326" s="81"/>
      <c r="P326" s="81"/>
      <c r="Q326" s="81"/>
      <c r="R326" s="81"/>
      <c r="S326" s="81"/>
      <c r="T326" s="81"/>
      <c r="U326" s="82"/>
      <c r="V326" s="83" t="s">
        <v>92</v>
      </c>
      <c r="W326" s="78"/>
      <c r="X326" s="78"/>
      <c r="Y326" s="78"/>
      <c r="Z326" s="76"/>
      <c r="AA326" s="76"/>
      <c r="AB326" s="76"/>
      <c r="AC326" s="76"/>
      <c r="AD326" s="76"/>
      <c r="AE326" s="76"/>
    </row>
    <row r="327" spans="1:31" ht="51" x14ac:dyDescent="0.2">
      <c r="A327" s="76"/>
      <c r="B327" s="84" t="s">
        <v>94</v>
      </c>
      <c r="C327" s="85" t="s">
        <v>118</v>
      </c>
      <c r="D327" s="85" t="s">
        <v>38</v>
      </c>
      <c r="E327" s="86" t="s">
        <v>119</v>
      </c>
      <c r="F327" s="86" t="s">
        <v>120</v>
      </c>
      <c r="G327" s="86" t="s">
        <v>95</v>
      </c>
      <c r="H327" s="86" t="s">
        <v>96</v>
      </c>
      <c r="I327" s="86" t="s">
        <v>121</v>
      </c>
      <c r="J327" s="86" t="s">
        <v>122</v>
      </c>
      <c r="K327" s="86" t="s">
        <v>123</v>
      </c>
      <c r="L327" s="87" t="s">
        <v>97</v>
      </c>
      <c r="M327" s="85" t="s">
        <v>118</v>
      </c>
      <c r="N327" s="85" t="s">
        <v>38</v>
      </c>
      <c r="O327" s="86" t="s">
        <v>119</v>
      </c>
      <c r="P327" s="86" t="s">
        <v>120</v>
      </c>
      <c r="Q327" s="86" t="s">
        <v>95</v>
      </c>
      <c r="R327" s="86" t="s">
        <v>96</v>
      </c>
      <c r="S327" s="86" t="s">
        <v>122</v>
      </c>
      <c r="T327" s="86" t="s">
        <v>123</v>
      </c>
      <c r="U327" s="87" t="s">
        <v>99</v>
      </c>
      <c r="V327" s="87" t="s">
        <v>100</v>
      </c>
      <c r="W327" s="87" t="s">
        <v>101</v>
      </c>
      <c r="X327" s="87" t="s">
        <v>102</v>
      </c>
      <c r="Y327" s="87" t="s">
        <v>103</v>
      </c>
      <c r="Z327" s="86" t="s">
        <v>105</v>
      </c>
      <c r="AA327" s="88" t="str">
        <f t="shared" ref="AA327:AA357" si="252">B327</f>
        <v>Years</v>
      </c>
      <c r="AB327" s="87" t="str">
        <f t="shared" ref="AB327:AB357" si="253">Y327</f>
        <v>Cumulative Savings</v>
      </c>
      <c r="AC327" s="89" t="s">
        <v>124</v>
      </c>
      <c r="AD327" s="76"/>
      <c r="AE327" s="76"/>
    </row>
    <row r="328" spans="1:31" ht="12.75" x14ac:dyDescent="0.2">
      <c r="A328" s="76"/>
      <c r="B328" s="90">
        <v>1</v>
      </c>
      <c r="C328" s="91">
        <f ca="1">E324*(H324+K324)</f>
        <v>0</v>
      </c>
      <c r="D328" s="90">
        <f ca="1">L324</f>
        <v>0</v>
      </c>
      <c r="E328" s="90">
        <v>1</v>
      </c>
      <c r="F328" s="92">
        <f t="shared" ref="F328:F357" si="254">IF(E328=INT(E328),IF(E328=0,0,1),0)</f>
        <v>1</v>
      </c>
      <c r="G328" s="91">
        <f t="shared" ref="G328:G357" ca="1" si="255">C328*F328</f>
        <v>0</v>
      </c>
      <c r="H328" s="92">
        <f ca="1">G324*F324*E324/1000</f>
        <v>0</v>
      </c>
      <c r="I328" s="93">
        <f>Input!$C$4</f>
        <v>1.03</v>
      </c>
      <c r="J328" s="94">
        <f t="shared" ref="J328:J357" ca="1" si="256">H328*I328</f>
        <v>0</v>
      </c>
      <c r="K328" s="94">
        <f>Input!$C$3</f>
        <v>1.2</v>
      </c>
      <c r="L328" s="91">
        <f t="shared" ref="L328:L357" ca="1" si="257">H328*K328</f>
        <v>0</v>
      </c>
      <c r="M328" s="91">
        <f ca="1">O324*(R324+T324)</f>
        <v>0</v>
      </c>
      <c r="N328" s="90">
        <f ca="1">U324</f>
        <v>0</v>
      </c>
      <c r="O328" s="90">
        <v>1</v>
      </c>
      <c r="P328" s="92">
        <f t="shared" ref="P328:P357" si="258">IF(O328=INT(O328),IF(O328=0,0,1),0)</f>
        <v>1</v>
      </c>
      <c r="Q328" s="91">
        <f t="shared" ref="Q328:Q357" ca="1" si="259">M328*P328</f>
        <v>0</v>
      </c>
      <c r="R328" s="92">
        <f ca="1">Q324*P324*O324/1000</f>
        <v>0</v>
      </c>
      <c r="S328" s="94">
        <f t="shared" ref="S328:S357" ca="1" si="260">I328*R328</f>
        <v>0</v>
      </c>
      <c r="T328" s="94">
        <f>Input!$C$3</f>
        <v>1.2</v>
      </c>
      <c r="U328" s="91">
        <f t="shared" ref="U328:U357" ca="1" si="261">R328*T328</f>
        <v>0</v>
      </c>
      <c r="V328" s="91">
        <f t="shared" ref="V328:V357" ca="1" si="262">G328-Q328</f>
        <v>0</v>
      </c>
      <c r="W328" s="91">
        <f t="shared" ref="W328:W357" ca="1" si="263">L328-U328</f>
        <v>0</v>
      </c>
      <c r="X328" s="91">
        <f t="shared" ref="X328:X357" ca="1" si="264">V328+W328</f>
        <v>0</v>
      </c>
      <c r="Y328" s="91">
        <f ca="1">X328</f>
        <v>0</v>
      </c>
      <c r="Z328" s="92">
        <f ca="1">IF(Y328&lt;0,0,1)</f>
        <v>1</v>
      </c>
      <c r="AA328" s="85">
        <f t="shared" si="252"/>
        <v>1</v>
      </c>
      <c r="AB328" s="95">
        <f t="shared" ca="1" si="253"/>
        <v>0</v>
      </c>
      <c r="AC328" s="94">
        <f t="shared" ref="AC328:AC357" ca="1" si="265">J328-S328</f>
        <v>0</v>
      </c>
      <c r="AD328" s="96" t="s">
        <v>125</v>
      </c>
      <c r="AE328" s="76"/>
    </row>
    <row r="329" spans="1:31" ht="12.75" x14ac:dyDescent="0.2">
      <c r="A329" s="76"/>
      <c r="B329" s="90">
        <v>2</v>
      </c>
      <c r="C329" s="91">
        <f ca="1">C328+C328*Input!$C$9</f>
        <v>0</v>
      </c>
      <c r="D329" s="92">
        <f t="shared" ref="D329:D357" ca="1" si="266">D328</f>
        <v>0</v>
      </c>
      <c r="E329" s="92">
        <f t="shared" ref="E329:E357" ca="1" si="267">IF(D329=0,0,(B329-1)/D329)</f>
        <v>0</v>
      </c>
      <c r="F329" s="92">
        <f t="shared" ca="1" si="254"/>
        <v>0</v>
      </c>
      <c r="G329" s="91">
        <f t="shared" ca="1" si="255"/>
        <v>0</v>
      </c>
      <c r="H329" s="92">
        <f t="shared" ref="H329:H357" ca="1" si="268">H328</f>
        <v>0</v>
      </c>
      <c r="I329" s="93">
        <f>Input!$C$4</f>
        <v>1.03</v>
      </c>
      <c r="J329" s="94">
        <f t="shared" ca="1" si="256"/>
        <v>0</v>
      </c>
      <c r="K329" s="94">
        <f>K328+K328*Input!$C$5</f>
        <v>1.296</v>
      </c>
      <c r="L329" s="91">
        <f t="shared" ca="1" si="257"/>
        <v>0</v>
      </c>
      <c r="M329" s="91">
        <f ca="1">M328+M328*Input!$C$9</f>
        <v>0</v>
      </c>
      <c r="N329" s="92">
        <f t="shared" ref="N329:N357" ca="1" si="269">N328</f>
        <v>0</v>
      </c>
      <c r="O329" s="92">
        <f t="shared" ref="O329:O357" ca="1" si="270">IF(N329=0,0,(B329-1)/N329)</f>
        <v>0</v>
      </c>
      <c r="P329" s="92">
        <f t="shared" ca="1" si="258"/>
        <v>0</v>
      </c>
      <c r="Q329" s="91">
        <f t="shared" ca="1" si="259"/>
        <v>0</v>
      </c>
      <c r="R329" s="92">
        <f t="shared" ref="R329:R357" ca="1" si="271">R328</f>
        <v>0</v>
      </c>
      <c r="S329" s="94">
        <f t="shared" ca="1" si="260"/>
        <v>0</v>
      </c>
      <c r="T329" s="94">
        <f>T328+T328*Input!$C$5</f>
        <v>1.296</v>
      </c>
      <c r="U329" s="91">
        <f t="shared" ca="1" si="261"/>
        <v>0</v>
      </c>
      <c r="V329" s="91">
        <f t="shared" ca="1" si="262"/>
        <v>0</v>
      </c>
      <c r="W329" s="91">
        <f t="shared" ca="1" si="263"/>
        <v>0</v>
      </c>
      <c r="X329" s="91">
        <f t="shared" ca="1" si="264"/>
        <v>0</v>
      </c>
      <c r="Y329" s="91">
        <f t="shared" ref="Y329:Y357" ca="1" si="272">X329+Y328</f>
        <v>0</v>
      </c>
      <c r="Z329" s="92">
        <f t="shared" ref="Z329:Z357" ca="1" si="273">IF(Z328=-1,-1,IF(Z328=1,-1,IF(Y329&lt;0,0,1)))</f>
        <v>-1</v>
      </c>
      <c r="AA329" s="88">
        <f t="shared" si="252"/>
        <v>2</v>
      </c>
      <c r="AB329" s="95">
        <f t="shared" ca="1" si="253"/>
        <v>0</v>
      </c>
      <c r="AC329" s="94">
        <f t="shared" ca="1" si="265"/>
        <v>0</v>
      </c>
      <c r="AD329" s="76"/>
      <c r="AE329" s="76"/>
    </row>
    <row r="330" spans="1:31" ht="12.75" x14ac:dyDescent="0.2">
      <c r="A330" s="76"/>
      <c r="B330" s="90">
        <v>3</v>
      </c>
      <c r="C330" s="91">
        <f ca="1">C329+C329*Input!$C$9</f>
        <v>0</v>
      </c>
      <c r="D330" s="92">
        <f t="shared" ca="1" si="266"/>
        <v>0</v>
      </c>
      <c r="E330" s="92">
        <f t="shared" ca="1" si="267"/>
        <v>0</v>
      </c>
      <c r="F330" s="92">
        <f t="shared" ca="1" si="254"/>
        <v>0</v>
      </c>
      <c r="G330" s="91">
        <f t="shared" ca="1" si="255"/>
        <v>0</v>
      </c>
      <c r="H330" s="92">
        <f t="shared" ca="1" si="268"/>
        <v>0</v>
      </c>
      <c r="I330" s="93">
        <f>Input!$C$4</f>
        <v>1.03</v>
      </c>
      <c r="J330" s="94">
        <f t="shared" ca="1" si="256"/>
        <v>0</v>
      </c>
      <c r="K330" s="94">
        <f>K329+K329*Input!$C$5</f>
        <v>1.39968</v>
      </c>
      <c r="L330" s="91">
        <f t="shared" ca="1" si="257"/>
        <v>0</v>
      </c>
      <c r="M330" s="91">
        <f ca="1">M329+M329*Input!$C$9</f>
        <v>0</v>
      </c>
      <c r="N330" s="92">
        <f t="shared" ca="1" si="269"/>
        <v>0</v>
      </c>
      <c r="O330" s="92">
        <f t="shared" ca="1" si="270"/>
        <v>0</v>
      </c>
      <c r="P330" s="92">
        <f t="shared" ca="1" si="258"/>
        <v>0</v>
      </c>
      <c r="Q330" s="91">
        <f t="shared" ca="1" si="259"/>
        <v>0</v>
      </c>
      <c r="R330" s="92">
        <f t="shared" ca="1" si="271"/>
        <v>0</v>
      </c>
      <c r="S330" s="94">
        <f t="shared" ca="1" si="260"/>
        <v>0</v>
      </c>
      <c r="T330" s="94">
        <f>T329+T329*Input!$C$5</f>
        <v>1.39968</v>
      </c>
      <c r="U330" s="91">
        <f t="shared" ca="1" si="261"/>
        <v>0</v>
      </c>
      <c r="V330" s="91">
        <f t="shared" ca="1" si="262"/>
        <v>0</v>
      </c>
      <c r="W330" s="91">
        <f t="shared" ca="1" si="263"/>
        <v>0</v>
      </c>
      <c r="X330" s="91">
        <f t="shared" ca="1" si="264"/>
        <v>0</v>
      </c>
      <c r="Y330" s="91">
        <f t="shared" ca="1" si="272"/>
        <v>0</v>
      </c>
      <c r="Z330" s="92">
        <f t="shared" ca="1" si="273"/>
        <v>-1</v>
      </c>
      <c r="AA330" s="88">
        <f t="shared" si="252"/>
        <v>3</v>
      </c>
      <c r="AB330" s="95">
        <f t="shared" ca="1" si="253"/>
        <v>0</v>
      </c>
      <c r="AC330" s="94">
        <f t="shared" ca="1" si="265"/>
        <v>0</v>
      </c>
      <c r="AD330" s="76"/>
      <c r="AE330" s="76"/>
    </row>
    <row r="331" spans="1:31" ht="12.75" x14ac:dyDescent="0.2">
      <c r="A331" s="76"/>
      <c r="B331" s="90">
        <v>4</v>
      </c>
      <c r="C331" s="91">
        <f ca="1">C330+C330*Input!$C$9</f>
        <v>0</v>
      </c>
      <c r="D331" s="92">
        <f t="shared" ca="1" si="266"/>
        <v>0</v>
      </c>
      <c r="E331" s="92">
        <f t="shared" ca="1" si="267"/>
        <v>0</v>
      </c>
      <c r="F331" s="92">
        <f t="shared" ca="1" si="254"/>
        <v>0</v>
      </c>
      <c r="G331" s="91">
        <f t="shared" ca="1" si="255"/>
        <v>0</v>
      </c>
      <c r="H331" s="92">
        <f t="shared" ca="1" si="268"/>
        <v>0</v>
      </c>
      <c r="I331" s="93">
        <f>Input!$C$4</f>
        <v>1.03</v>
      </c>
      <c r="J331" s="94">
        <f t="shared" ca="1" si="256"/>
        <v>0</v>
      </c>
      <c r="K331" s="94">
        <f>K330+K330*Input!$C$5</f>
        <v>1.5116544000000001</v>
      </c>
      <c r="L331" s="91">
        <f t="shared" ca="1" si="257"/>
        <v>0</v>
      </c>
      <c r="M331" s="91">
        <f ca="1">M330+M330*Input!$C$9</f>
        <v>0</v>
      </c>
      <c r="N331" s="92">
        <f t="shared" ca="1" si="269"/>
        <v>0</v>
      </c>
      <c r="O331" s="92">
        <f t="shared" ca="1" si="270"/>
        <v>0</v>
      </c>
      <c r="P331" s="92">
        <f t="shared" ca="1" si="258"/>
        <v>0</v>
      </c>
      <c r="Q331" s="91">
        <f t="shared" ca="1" si="259"/>
        <v>0</v>
      </c>
      <c r="R331" s="92">
        <f t="shared" ca="1" si="271"/>
        <v>0</v>
      </c>
      <c r="S331" s="94">
        <f t="shared" ca="1" si="260"/>
        <v>0</v>
      </c>
      <c r="T331" s="94">
        <f>T330+T330*Input!$C$5</f>
        <v>1.5116544000000001</v>
      </c>
      <c r="U331" s="91">
        <f t="shared" ca="1" si="261"/>
        <v>0</v>
      </c>
      <c r="V331" s="91">
        <f t="shared" ca="1" si="262"/>
        <v>0</v>
      </c>
      <c r="W331" s="91">
        <f t="shared" ca="1" si="263"/>
        <v>0</v>
      </c>
      <c r="X331" s="91">
        <f t="shared" ca="1" si="264"/>
        <v>0</v>
      </c>
      <c r="Y331" s="91">
        <f t="shared" ca="1" si="272"/>
        <v>0</v>
      </c>
      <c r="Z331" s="92">
        <f t="shared" ca="1" si="273"/>
        <v>-1</v>
      </c>
      <c r="AA331" s="88">
        <f t="shared" si="252"/>
        <v>4</v>
      </c>
      <c r="AB331" s="95">
        <f t="shared" ca="1" si="253"/>
        <v>0</v>
      </c>
      <c r="AC331" s="94">
        <f t="shared" ca="1" si="265"/>
        <v>0</v>
      </c>
      <c r="AD331" s="76"/>
      <c r="AE331" s="76"/>
    </row>
    <row r="332" spans="1:31" ht="12.75" x14ac:dyDescent="0.2">
      <c r="A332" s="76"/>
      <c r="B332" s="90">
        <v>5</v>
      </c>
      <c r="C332" s="91">
        <f ca="1">C331+C331*Input!$C$9</f>
        <v>0</v>
      </c>
      <c r="D332" s="92">
        <f t="shared" ca="1" si="266"/>
        <v>0</v>
      </c>
      <c r="E332" s="92">
        <f t="shared" ca="1" si="267"/>
        <v>0</v>
      </c>
      <c r="F332" s="92">
        <f t="shared" ca="1" si="254"/>
        <v>0</v>
      </c>
      <c r="G332" s="91">
        <f t="shared" ca="1" si="255"/>
        <v>0</v>
      </c>
      <c r="H332" s="92">
        <f t="shared" ca="1" si="268"/>
        <v>0</v>
      </c>
      <c r="I332" s="93">
        <f>Input!$C$4</f>
        <v>1.03</v>
      </c>
      <c r="J332" s="94">
        <f t="shared" ca="1" si="256"/>
        <v>0</v>
      </c>
      <c r="K332" s="94">
        <f>K331+K331*Input!$C$5</f>
        <v>1.6325867520000001</v>
      </c>
      <c r="L332" s="91">
        <f t="shared" ca="1" si="257"/>
        <v>0</v>
      </c>
      <c r="M332" s="91">
        <f ca="1">M331+M331*Input!$C$9</f>
        <v>0</v>
      </c>
      <c r="N332" s="92">
        <f t="shared" ca="1" si="269"/>
        <v>0</v>
      </c>
      <c r="O332" s="92">
        <f t="shared" ca="1" si="270"/>
        <v>0</v>
      </c>
      <c r="P332" s="92">
        <f t="shared" ca="1" si="258"/>
        <v>0</v>
      </c>
      <c r="Q332" s="91">
        <f t="shared" ca="1" si="259"/>
        <v>0</v>
      </c>
      <c r="R332" s="92">
        <f t="shared" ca="1" si="271"/>
        <v>0</v>
      </c>
      <c r="S332" s="94">
        <f t="shared" ca="1" si="260"/>
        <v>0</v>
      </c>
      <c r="T332" s="94">
        <f>T331+T331*Input!$C$5</f>
        <v>1.6325867520000001</v>
      </c>
      <c r="U332" s="91">
        <f t="shared" ca="1" si="261"/>
        <v>0</v>
      </c>
      <c r="V332" s="91">
        <f t="shared" ca="1" si="262"/>
        <v>0</v>
      </c>
      <c r="W332" s="91">
        <f t="shared" ca="1" si="263"/>
        <v>0</v>
      </c>
      <c r="X332" s="91">
        <f t="shared" ca="1" si="264"/>
        <v>0</v>
      </c>
      <c r="Y332" s="91">
        <f t="shared" ca="1" si="272"/>
        <v>0</v>
      </c>
      <c r="Z332" s="92">
        <f t="shared" ca="1" si="273"/>
        <v>-1</v>
      </c>
      <c r="AA332" s="88">
        <f t="shared" si="252"/>
        <v>5</v>
      </c>
      <c r="AB332" s="95">
        <f t="shared" ca="1" si="253"/>
        <v>0</v>
      </c>
      <c r="AC332" s="94">
        <f t="shared" ca="1" si="265"/>
        <v>0</v>
      </c>
      <c r="AD332" s="76"/>
      <c r="AE332" s="76"/>
    </row>
    <row r="333" spans="1:31" ht="12.75" x14ac:dyDescent="0.2">
      <c r="A333" s="76"/>
      <c r="B333" s="90">
        <v>6</v>
      </c>
      <c r="C333" s="91">
        <f ca="1">C332+C332*Input!$C$9</f>
        <v>0</v>
      </c>
      <c r="D333" s="92">
        <f t="shared" ca="1" si="266"/>
        <v>0</v>
      </c>
      <c r="E333" s="92">
        <f t="shared" ca="1" si="267"/>
        <v>0</v>
      </c>
      <c r="F333" s="92">
        <f t="shared" ca="1" si="254"/>
        <v>0</v>
      </c>
      <c r="G333" s="91">
        <f t="shared" ca="1" si="255"/>
        <v>0</v>
      </c>
      <c r="H333" s="92">
        <f t="shared" ca="1" si="268"/>
        <v>0</v>
      </c>
      <c r="I333" s="93">
        <f>Input!$C$4</f>
        <v>1.03</v>
      </c>
      <c r="J333" s="94">
        <f t="shared" ca="1" si="256"/>
        <v>0</v>
      </c>
      <c r="K333" s="94">
        <f>K332+K332*Input!$C$5</f>
        <v>1.7631936921600002</v>
      </c>
      <c r="L333" s="91">
        <f t="shared" ca="1" si="257"/>
        <v>0</v>
      </c>
      <c r="M333" s="91">
        <f ca="1">M332+M332*Input!$C$9</f>
        <v>0</v>
      </c>
      <c r="N333" s="92">
        <f t="shared" ca="1" si="269"/>
        <v>0</v>
      </c>
      <c r="O333" s="92">
        <f t="shared" ca="1" si="270"/>
        <v>0</v>
      </c>
      <c r="P333" s="92">
        <f t="shared" ca="1" si="258"/>
        <v>0</v>
      </c>
      <c r="Q333" s="91">
        <f t="shared" ca="1" si="259"/>
        <v>0</v>
      </c>
      <c r="R333" s="92">
        <f t="shared" ca="1" si="271"/>
        <v>0</v>
      </c>
      <c r="S333" s="94">
        <f t="shared" ca="1" si="260"/>
        <v>0</v>
      </c>
      <c r="T333" s="94">
        <f>T332+T332*Input!$C$5</f>
        <v>1.7631936921600002</v>
      </c>
      <c r="U333" s="91">
        <f t="shared" ca="1" si="261"/>
        <v>0</v>
      </c>
      <c r="V333" s="91">
        <f t="shared" ca="1" si="262"/>
        <v>0</v>
      </c>
      <c r="W333" s="91">
        <f t="shared" ca="1" si="263"/>
        <v>0</v>
      </c>
      <c r="X333" s="91">
        <f t="shared" ca="1" si="264"/>
        <v>0</v>
      </c>
      <c r="Y333" s="91">
        <f t="shared" ca="1" si="272"/>
        <v>0</v>
      </c>
      <c r="Z333" s="92">
        <f t="shared" ca="1" si="273"/>
        <v>-1</v>
      </c>
      <c r="AA333" s="88">
        <f t="shared" si="252"/>
        <v>6</v>
      </c>
      <c r="AB333" s="95">
        <f t="shared" ca="1" si="253"/>
        <v>0</v>
      </c>
      <c r="AC333" s="94">
        <f t="shared" ca="1" si="265"/>
        <v>0</v>
      </c>
      <c r="AD333" s="76"/>
      <c r="AE333" s="76"/>
    </row>
    <row r="334" spans="1:31" ht="12.75" x14ac:dyDescent="0.2">
      <c r="A334" s="76"/>
      <c r="B334" s="90">
        <v>7</v>
      </c>
      <c r="C334" s="91">
        <f ca="1">C333+C333*Input!$C$9</f>
        <v>0</v>
      </c>
      <c r="D334" s="92">
        <f t="shared" ca="1" si="266"/>
        <v>0</v>
      </c>
      <c r="E334" s="92">
        <f t="shared" ca="1" si="267"/>
        <v>0</v>
      </c>
      <c r="F334" s="92">
        <f t="shared" ca="1" si="254"/>
        <v>0</v>
      </c>
      <c r="G334" s="91">
        <f t="shared" ca="1" si="255"/>
        <v>0</v>
      </c>
      <c r="H334" s="92">
        <f t="shared" ca="1" si="268"/>
        <v>0</v>
      </c>
      <c r="I334" s="93">
        <f>Input!$C$4</f>
        <v>1.03</v>
      </c>
      <c r="J334" s="94">
        <f t="shared" ca="1" si="256"/>
        <v>0</v>
      </c>
      <c r="K334" s="94">
        <f>K333+K333*Input!$C$5</f>
        <v>1.9042491875328003</v>
      </c>
      <c r="L334" s="91">
        <f t="shared" ca="1" si="257"/>
        <v>0</v>
      </c>
      <c r="M334" s="91">
        <f ca="1">M333+M333*Input!$C$9</f>
        <v>0</v>
      </c>
      <c r="N334" s="92">
        <f t="shared" ca="1" si="269"/>
        <v>0</v>
      </c>
      <c r="O334" s="92">
        <f t="shared" ca="1" si="270"/>
        <v>0</v>
      </c>
      <c r="P334" s="92">
        <f t="shared" ca="1" si="258"/>
        <v>0</v>
      </c>
      <c r="Q334" s="91">
        <f t="shared" ca="1" si="259"/>
        <v>0</v>
      </c>
      <c r="R334" s="92">
        <f t="shared" ca="1" si="271"/>
        <v>0</v>
      </c>
      <c r="S334" s="94">
        <f t="shared" ca="1" si="260"/>
        <v>0</v>
      </c>
      <c r="T334" s="94">
        <f>T333+T333*Input!$C$5</f>
        <v>1.9042491875328003</v>
      </c>
      <c r="U334" s="91">
        <f t="shared" ca="1" si="261"/>
        <v>0</v>
      </c>
      <c r="V334" s="91">
        <f t="shared" ca="1" si="262"/>
        <v>0</v>
      </c>
      <c r="W334" s="91">
        <f t="shared" ca="1" si="263"/>
        <v>0</v>
      </c>
      <c r="X334" s="91">
        <f t="shared" ca="1" si="264"/>
        <v>0</v>
      </c>
      <c r="Y334" s="91">
        <f t="shared" ca="1" si="272"/>
        <v>0</v>
      </c>
      <c r="Z334" s="92">
        <f t="shared" ca="1" si="273"/>
        <v>-1</v>
      </c>
      <c r="AA334" s="88">
        <f t="shared" si="252"/>
        <v>7</v>
      </c>
      <c r="AB334" s="95">
        <f t="shared" ca="1" si="253"/>
        <v>0</v>
      </c>
      <c r="AC334" s="94">
        <f t="shared" ca="1" si="265"/>
        <v>0</v>
      </c>
      <c r="AD334" s="76"/>
      <c r="AE334" s="76"/>
    </row>
    <row r="335" spans="1:31" ht="12.75" x14ac:dyDescent="0.2">
      <c r="A335" s="76"/>
      <c r="B335" s="90">
        <v>8</v>
      </c>
      <c r="C335" s="91">
        <f ca="1">C334+C334*Input!$C$9</f>
        <v>0</v>
      </c>
      <c r="D335" s="92">
        <f t="shared" ca="1" si="266"/>
        <v>0</v>
      </c>
      <c r="E335" s="92">
        <f t="shared" ca="1" si="267"/>
        <v>0</v>
      </c>
      <c r="F335" s="92">
        <f t="shared" ca="1" si="254"/>
        <v>0</v>
      </c>
      <c r="G335" s="91">
        <f t="shared" ca="1" si="255"/>
        <v>0</v>
      </c>
      <c r="H335" s="92">
        <f t="shared" ca="1" si="268"/>
        <v>0</v>
      </c>
      <c r="I335" s="93">
        <f>Input!$C$4</f>
        <v>1.03</v>
      </c>
      <c r="J335" s="94">
        <f t="shared" ca="1" si="256"/>
        <v>0</v>
      </c>
      <c r="K335" s="94">
        <f>K334+K334*Input!$C$5</f>
        <v>2.0565891225354243</v>
      </c>
      <c r="L335" s="91">
        <f t="shared" ca="1" si="257"/>
        <v>0</v>
      </c>
      <c r="M335" s="91">
        <f ca="1">M334+M334*Input!$C$9</f>
        <v>0</v>
      </c>
      <c r="N335" s="92">
        <f t="shared" ca="1" si="269"/>
        <v>0</v>
      </c>
      <c r="O335" s="92">
        <f t="shared" ca="1" si="270"/>
        <v>0</v>
      </c>
      <c r="P335" s="92">
        <f t="shared" ca="1" si="258"/>
        <v>0</v>
      </c>
      <c r="Q335" s="91">
        <f t="shared" ca="1" si="259"/>
        <v>0</v>
      </c>
      <c r="R335" s="92">
        <f t="shared" ca="1" si="271"/>
        <v>0</v>
      </c>
      <c r="S335" s="94">
        <f t="shared" ca="1" si="260"/>
        <v>0</v>
      </c>
      <c r="T335" s="94">
        <f>T334+T334*Input!$C$5</f>
        <v>2.0565891225354243</v>
      </c>
      <c r="U335" s="91">
        <f t="shared" ca="1" si="261"/>
        <v>0</v>
      </c>
      <c r="V335" s="91">
        <f t="shared" ca="1" si="262"/>
        <v>0</v>
      </c>
      <c r="W335" s="91">
        <f t="shared" ca="1" si="263"/>
        <v>0</v>
      </c>
      <c r="X335" s="91">
        <f t="shared" ca="1" si="264"/>
        <v>0</v>
      </c>
      <c r="Y335" s="91">
        <f t="shared" ca="1" si="272"/>
        <v>0</v>
      </c>
      <c r="Z335" s="92">
        <f t="shared" ca="1" si="273"/>
        <v>-1</v>
      </c>
      <c r="AA335" s="88">
        <f t="shared" si="252"/>
        <v>8</v>
      </c>
      <c r="AB335" s="95">
        <f t="shared" ca="1" si="253"/>
        <v>0</v>
      </c>
      <c r="AC335" s="94">
        <f t="shared" ca="1" si="265"/>
        <v>0</v>
      </c>
      <c r="AD335" s="76"/>
      <c r="AE335" s="76"/>
    </row>
    <row r="336" spans="1:31" ht="12.75" x14ac:dyDescent="0.2">
      <c r="A336" s="76"/>
      <c r="B336" s="90">
        <v>9</v>
      </c>
      <c r="C336" s="91">
        <f ca="1">C335+C335*Input!$C$9</f>
        <v>0</v>
      </c>
      <c r="D336" s="92">
        <f t="shared" ca="1" si="266"/>
        <v>0</v>
      </c>
      <c r="E336" s="92">
        <f t="shared" ca="1" si="267"/>
        <v>0</v>
      </c>
      <c r="F336" s="92">
        <f t="shared" ca="1" si="254"/>
        <v>0</v>
      </c>
      <c r="G336" s="91">
        <f t="shared" ca="1" si="255"/>
        <v>0</v>
      </c>
      <c r="H336" s="92">
        <f t="shared" ca="1" si="268"/>
        <v>0</v>
      </c>
      <c r="I336" s="93">
        <f>Input!$C$4</f>
        <v>1.03</v>
      </c>
      <c r="J336" s="94">
        <f t="shared" ca="1" si="256"/>
        <v>0</v>
      </c>
      <c r="K336" s="94">
        <f>K335+K335*Input!$C$5</f>
        <v>2.2211162523382582</v>
      </c>
      <c r="L336" s="91">
        <f t="shared" ca="1" si="257"/>
        <v>0</v>
      </c>
      <c r="M336" s="91">
        <f ca="1">M335+M335*Input!$C$9</f>
        <v>0</v>
      </c>
      <c r="N336" s="92">
        <f t="shared" ca="1" si="269"/>
        <v>0</v>
      </c>
      <c r="O336" s="92">
        <f t="shared" ca="1" si="270"/>
        <v>0</v>
      </c>
      <c r="P336" s="92">
        <f t="shared" ca="1" si="258"/>
        <v>0</v>
      </c>
      <c r="Q336" s="91">
        <f t="shared" ca="1" si="259"/>
        <v>0</v>
      </c>
      <c r="R336" s="92">
        <f t="shared" ca="1" si="271"/>
        <v>0</v>
      </c>
      <c r="S336" s="94">
        <f t="shared" ca="1" si="260"/>
        <v>0</v>
      </c>
      <c r="T336" s="94">
        <f>T335+T335*Input!$C$5</f>
        <v>2.2211162523382582</v>
      </c>
      <c r="U336" s="91">
        <f t="shared" ca="1" si="261"/>
        <v>0</v>
      </c>
      <c r="V336" s="91">
        <f t="shared" ca="1" si="262"/>
        <v>0</v>
      </c>
      <c r="W336" s="91">
        <f t="shared" ca="1" si="263"/>
        <v>0</v>
      </c>
      <c r="X336" s="91">
        <f t="shared" ca="1" si="264"/>
        <v>0</v>
      </c>
      <c r="Y336" s="91">
        <f t="shared" ca="1" si="272"/>
        <v>0</v>
      </c>
      <c r="Z336" s="92">
        <f t="shared" ca="1" si="273"/>
        <v>-1</v>
      </c>
      <c r="AA336" s="88">
        <f t="shared" si="252"/>
        <v>9</v>
      </c>
      <c r="AB336" s="95">
        <f t="shared" ca="1" si="253"/>
        <v>0</v>
      </c>
      <c r="AC336" s="94">
        <f t="shared" ca="1" si="265"/>
        <v>0</v>
      </c>
      <c r="AD336" s="76"/>
      <c r="AE336" s="76"/>
    </row>
    <row r="337" spans="1:31" ht="12.75" x14ac:dyDescent="0.2">
      <c r="A337" s="76"/>
      <c r="B337" s="90">
        <v>10</v>
      </c>
      <c r="C337" s="91">
        <f ca="1">C336+C336*Input!$C$9</f>
        <v>0</v>
      </c>
      <c r="D337" s="92">
        <f t="shared" ca="1" si="266"/>
        <v>0</v>
      </c>
      <c r="E337" s="92">
        <f t="shared" ca="1" si="267"/>
        <v>0</v>
      </c>
      <c r="F337" s="92">
        <f t="shared" ca="1" si="254"/>
        <v>0</v>
      </c>
      <c r="G337" s="91">
        <f t="shared" ca="1" si="255"/>
        <v>0</v>
      </c>
      <c r="H337" s="92">
        <f t="shared" ca="1" si="268"/>
        <v>0</v>
      </c>
      <c r="I337" s="93">
        <f>Input!$C$4</f>
        <v>1.03</v>
      </c>
      <c r="J337" s="94">
        <f t="shared" ca="1" si="256"/>
        <v>0</v>
      </c>
      <c r="K337" s="94">
        <f>K336+K336*Input!$C$5</f>
        <v>2.3988055525253187</v>
      </c>
      <c r="L337" s="91">
        <f t="shared" ca="1" si="257"/>
        <v>0</v>
      </c>
      <c r="M337" s="91">
        <f ca="1">M336+M336*Input!$C$9</f>
        <v>0</v>
      </c>
      <c r="N337" s="92">
        <f t="shared" ca="1" si="269"/>
        <v>0</v>
      </c>
      <c r="O337" s="92">
        <f t="shared" ca="1" si="270"/>
        <v>0</v>
      </c>
      <c r="P337" s="92">
        <f t="shared" ca="1" si="258"/>
        <v>0</v>
      </c>
      <c r="Q337" s="91">
        <f t="shared" ca="1" si="259"/>
        <v>0</v>
      </c>
      <c r="R337" s="92">
        <f t="shared" ca="1" si="271"/>
        <v>0</v>
      </c>
      <c r="S337" s="94">
        <f t="shared" ca="1" si="260"/>
        <v>0</v>
      </c>
      <c r="T337" s="94">
        <f>T336+T336*Input!$C$5</f>
        <v>2.3988055525253187</v>
      </c>
      <c r="U337" s="91">
        <f t="shared" ca="1" si="261"/>
        <v>0</v>
      </c>
      <c r="V337" s="91">
        <f t="shared" ca="1" si="262"/>
        <v>0</v>
      </c>
      <c r="W337" s="91">
        <f t="shared" ca="1" si="263"/>
        <v>0</v>
      </c>
      <c r="X337" s="91">
        <f t="shared" ca="1" si="264"/>
        <v>0</v>
      </c>
      <c r="Y337" s="91">
        <f t="shared" ca="1" si="272"/>
        <v>0</v>
      </c>
      <c r="Z337" s="92">
        <f t="shared" ca="1" si="273"/>
        <v>-1</v>
      </c>
      <c r="AA337" s="88">
        <f t="shared" si="252"/>
        <v>10</v>
      </c>
      <c r="AB337" s="95">
        <f t="shared" ca="1" si="253"/>
        <v>0</v>
      </c>
      <c r="AC337" s="94">
        <f t="shared" ca="1" si="265"/>
        <v>0</v>
      </c>
      <c r="AD337" s="76"/>
      <c r="AE337" s="76"/>
    </row>
    <row r="338" spans="1:31" ht="12.75" x14ac:dyDescent="0.2">
      <c r="A338" s="76"/>
      <c r="B338" s="90">
        <v>11</v>
      </c>
      <c r="C338" s="91">
        <f ca="1">C337+C337*Input!$C$9</f>
        <v>0</v>
      </c>
      <c r="D338" s="92">
        <f t="shared" ca="1" si="266"/>
        <v>0</v>
      </c>
      <c r="E338" s="92">
        <f t="shared" ca="1" si="267"/>
        <v>0</v>
      </c>
      <c r="F338" s="92">
        <f t="shared" ca="1" si="254"/>
        <v>0</v>
      </c>
      <c r="G338" s="91">
        <f t="shared" ca="1" si="255"/>
        <v>0</v>
      </c>
      <c r="H338" s="92">
        <f t="shared" ca="1" si="268"/>
        <v>0</v>
      </c>
      <c r="I338" s="93">
        <f>Input!$C$4</f>
        <v>1.03</v>
      </c>
      <c r="J338" s="94">
        <f t="shared" ca="1" si="256"/>
        <v>0</v>
      </c>
      <c r="K338" s="94">
        <f>K337+K337*Input!$C$5</f>
        <v>2.5907099967273441</v>
      </c>
      <c r="L338" s="91">
        <f t="shared" ca="1" si="257"/>
        <v>0</v>
      </c>
      <c r="M338" s="91">
        <f ca="1">M337+M337*Input!$C$9</f>
        <v>0</v>
      </c>
      <c r="N338" s="92">
        <f t="shared" ca="1" si="269"/>
        <v>0</v>
      </c>
      <c r="O338" s="92">
        <f t="shared" ca="1" si="270"/>
        <v>0</v>
      </c>
      <c r="P338" s="92">
        <f t="shared" ca="1" si="258"/>
        <v>0</v>
      </c>
      <c r="Q338" s="91">
        <f t="shared" ca="1" si="259"/>
        <v>0</v>
      </c>
      <c r="R338" s="92">
        <f t="shared" ca="1" si="271"/>
        <v>0</v>
      </c>
      <c r="S338" s="94">
        <f t="shared" ca="1" si="260"/>
        <v>0</v>
      </c>
      <c r="T338" s="94">
        <f>T337+T337*Input!$C$5</f>
        <v>2.5907099967273441</v>
      </c>
      <c r="U338" s="91">
        <f t="shared" ca="1" si="261"/>
        <v>0</v>
      </c>
      <c r="V338" s="91">
        <f t="shared" ca="1" si="262"/>
        <v>0</v>
      </c>
      <c r="W338" s="91">
        <f t="shared" ca="1" si="263"/>
        <v>0</v>
      </c>
      <c r="X338" s="91">
        <f t="shared" ca="1" si="264"/>
        <v>0</v>
      </c>
      <c r="Y338" s="91">
        <f t="shared" ca="1" si="272"/>
        <v>0</v>
      </c>
      <c r="Z338" s="92">
        <f t="shared" ca="1" si="273"/>
        <v>-1</v>
      </c>
      <c r="AA338" s="88">
        <f t="shared" si="252"/>
        <v>11</v>
      </c>
      <c r="AB338" s="95">
        <f t="shared" ca="1" si="253"/>
        <v>0</v>
      </c>
      <c r="AC338" s="94">
        <f t="shared" ca="1" si="265"/>
        <v>0</v>
      </c>
      <c r="AD338" s="76"/>
      <c r="AE338" s="76"/>
    </row>
    <row r="339" spans="1:31" ht="12.75" x14ac:dyDescent="0.2">
      <c r="A339" s="76"/>
      <c r="B339" s="90">
        <v>12</v>
      </c>
      <c r="C339" s="91">
        <f ca="1">C338+C338*Input!$C$9</f>
        <v>0</v>
      </c>
      <c r="D339" s="92">
        <f t="shared" ca="1" si="266"/>
        <v>0</v>
      </c>
      <c r="E339" s="92">
        <f t="shared" ca="1" si="267"/>
        <v>0</v>
      </c>
      <c r="F339" s="92">
        <f t="shared" ca="1" si="254"/>
        <v>0</v>
      </c>
      <c r="G339" s="91">
        <f t="shared" ca="1" si="255"/>
        <v>0</v>
      </c>
      <c r="H339" s="92">
        <f t="shared" ca="1" si="268"/>
        <v>0</v>
      </c>
      <c r="I339" s="93">
        <f>Input!$C$4</f>
        <v>1.03</v>
      </c>
      <c r="J339" s="94">
        <f t="shared" ca="1" si="256"/>
        <v>0</v>
      </c>
      <c r="K339" s="94">
        <f>K338+K338*Input!$C$5</f>
        <v>2.7979667964655315</v>
      </c>
      <c r="L339" s="91">
        <f t="shared" ca="1" si="257"/>
        <v>0</v>
      </c>
      <c r="M339" s="91">
        <f ca="1">M338+M338*Input!$C$9</f>
        <v>0</v>
      </c>
      <c r="N339" s="92">
        <f t="shared" ca="1" si="269"/>
        <v>0</v>
      </c>
      <c r="O339" s="92">
        <f t="shared" ca="1" si="270"/>
        <v>0</v>
      </c>
      <c r="P339" s="92">
        <f t="shared" ca="1" si="258"/>
        <v>0</v>
      </c>
      <c r="Q339" s="91">
        <f t="shared" ca="1" si="259"/>
        <v>0</v>
      </c>
      <c r="R339" s="92">
        <f t="shared" ca="1" si="271"/>
        <v>0</v>
      </c>
      <c r="S339" s="94">
        <f t="shared" ca="1" si="260"/>
        <v>0</v>
      </c>
      <c r="T339" s="94">
        <f>T338+T338*Input!$C$5</f>
        <v>2.7979667964655315</v>
      </c>
      <c r="U339" s="91">
        <f t="shared" ca="1" si="261"/>
        <v>0</v>
      </c>
      <c r="V339" s="91">
        <f t="shared" ca="1" si="262"/>
        <v>0</v>
      </c>
      <c r="W339" s="91">
        <f t="shared" ca="1" si="263"/>
        <v>0</v>
      </c>
      <c r="X339" s="91">
        <f t="shared" ca="1" si="264"/>
        <v>0</v>
      </c>
      <c r="Y339" s="91">
        <f t="shared" ca="1" si="272"/>
        <v>0</v>
      </c>
      <c r="Z339" s="92">
        <f t="shared" ca="1" si="273"/>
        <v>-1</v>
      </c>
      <c r="AA339" s="88">
        <f t="shared" si="252"/>
        <v>12</v>
      </c>
      <c r="AB339" s="95">
        <f t="shared" ca="1" si="253"/>
        <v>0</v>
      </c>
      <c r="AC339" s="94">
        <f t="shared" ca="1" si="265"/>
        <v>0</v>
      </c>
      <c r="AD339" s="76"/>
      <c r="AE339" s="76"/>
    </row>
    <row r="340" spans="1:31" ht="12.75" x14ac:dyDescent="0.2">
      <c r="A340" s="76"/>
      <c r="B340" s="90">
        <v>13</v>
      </c>
      <c r="C340" s="91">
        <f ca="1">C339+C339*Input!$C$9</f>
        <v>0</v>
      </c>
      <c r="D340" s="92">
        <f t="shared" ca="1" si="266"/>
        <v>0</v>
      </c>
      <c r="E340" s="92">
        <f t="shared" ca="1" si="267"/>
        <v>0</v>
      </c>
      <c r="F340" s="92">
        <f t="shared" ca="1" si="254"/>
        <v>0</v>
      </c>
      <c r="G340" s="91">
        <f t="shared" ca="1" si="255"/>
        <v>0</v>
      </c>
      <c r="H340" s="92">
        <f t="shared" ca="1" si="268"/>
        <v>0</v>
      </c>
      <c r="I340" s="93">
        <f>Input!$C$4</f>
        <v>1.03</v>
      </c>
      <c r="J340" s="94">
        <f t="shared" ca="1" si="256"/>
        <v>0</v>
      </c>
      <c r="K340" s="94">
        <f>K339+K339*Input!$C$5</f>
        <v>3.0218041401827742</v>
      </c>
      <c r="L340" s="91">
        <f t="shared" ca="1" si="257"/>
        <v>0</v>
      </c>
      <c r="M340" s="91">
        <f ca="1">M339+M339*Input!$C$9</f>
        <v>0</v>
      </c>
      <c r="N340" s="92">
        <f t="shared" ca="1" si="269"/>
        <v>0</v>
      </c>
      <c r="O340" s="92">
        <f t="shared" ca="1" si="270"/>
        <v>0</v>
      </c>
      <c r="P340" s="92">
        <f t="shared" ca="1" si="258"/>
        <v>0</v>
      </c>
      <c r="Q340" s="91">
        <f t="shared" ca="1" si="259"/>
        <v>0</v>
      </c>
      <c r="R340" s="92">
        <f t="shared" ca="1" si="271"/>
        <v>0</v>
      </c>
      <c r="S340" s="94">
        <f t="shared" ca="1" si="260"/>
        <v>0</v>
      </c>
      <c r="T340" s="94">
        <f>T339+T339*Input!$C$5</f>
        <v>3.0218041401827742</v>
      </c>
      <c r="U340" s="91">
        <f t="shared" ca="1" si="261"/>
        <v>0</v>
      </c>
      <c r="V340" s="91">
        <f t="shared" ca="1" si="262"/>
        <v>0</v>
      </c>
      <c r="W340" s="91">
        <f t="shared" ca="1" si="263"/>
        <v>0</v>
      </c>
      <c r="X340" s="91">
        <f t="shared" ca="1" si="264"/>
        <v>0</v>
      </c>
      <c r="Y340" s="91">
        <f t="shared" ca="1" si="272"/>
        <v>0</v>
      </c>
      <c r="Z340" s="92">
        <f t="shared" ca="1" si="273"/>
        <v>-1</v>
      </c>
      <c r="AA340" s="88">
        <f t="shared" si="252"/>
        <v>13</v>
      </c>
      <c r="AB340" s="95">
        <f t="shared" ca="1" si="253"/>
        <v>0</v>
      </c>
      <c r="AC340" s="94">
        <f t="shared" ca="1" si="265"/>
        <v>0</v>
      </c>
      <c r="AD340" s="76"/>
      <c r="AE340" s="76"/>
    </row>
    <row r="341" spans="1:31" ht="12.75" x14ac:dyDescent="0.2">
      <c r="A341" s="76"/>
      <c r="B341" s="90">
        <v>14</v>
      </c>
      <c r="C341" s="91">
        <f ca="1">C340+C340*Input!$C$9</f>
        <v>0</v>
      </c>
      <c r="D341" s="92">
        <f t="shared" ca="1" si="266"/>
        <v>0</v>
      </c>
      <c r="E341" s="92">
        <f t="shared" ca="1" si="267"/>
        <v>0</v>
      </c>
      <c r="F341" s="92">
        <f t="shared" ca="1" si="254"/>
        <v>0</v>
      </c>
      <c r="G341" s="91">
        <f t="shared" ca="1" si="255"/>
        <v>0</v>
      </c>
      <c r="H341" s="92">
        <f t="shared" ca="1" si="268"/>
        <v>0</v>
      </c>
      <c r="I341" s="93">
        <f>Input!$C$4</f>
        <v>1.03</v>
      </c>
      <c r="J341" s="94">
        <f t="shared" ca="1" si="256"/>
        <v>0</v>
      </c>
      <c r="K341" s="94">
        <f>K340+K340*Input!$C$5</f>
        <v>3.2635484713973963</v>
      </c>
      <c r="L341" s="91">
        <f t="shared" ca="1" si="257"/>
        <v>0</v>
      </c>
      <c r="M341" s="91">
        <f ca="1">M340+M340*Input!$C$9</f>
        <v>0</v>
      </c>
      <c r="N341" s="92">
        <f t="shared" ca="1" si="269"/>
        <v>0</v>
      </c>
      <c r="O341" s="92">
        <f t="shared" ca="1" si="270"/>
        <v>0</v>
      </c>
      <c r="P341" s="92">
        <f t="shared" ca="1" si="258"/>
        <v>0</v>
      </c>
      <c r="Q341" s="91">
        <f t="shared" ca="1" si="259"/>
        <v>0</v>
      </c>
      <c r="R341" s="92">
        <f t="shared" ca="1" si="271"/>
        <v>0</v>
      </c>
      <c r="S341" s="94">
        <f t="shared" ca="1" si="260"/>
        <v>0</v>
      </c>
      <c r="T341" s="94">
        <f>T340+T340*Input!$C$5</f>
        <v>3.2635484713973963</v>
      </c>
      <c r="U341" s="91">
        <f t="shared" ca="1" si="261"/>
        <v>0</v>
      </c>
      <c r="V341" s="91">
        <f t="shared" ca="1" si="262"/>
        <v>0</v>
      </c>
      <c r="W341" s="91">
        <f t="shared" ca="1" si="263"/>
        <v>0</v>
      </c>
      <c r="X341" s="91">
        <f t="shared" ca="1" si="264"/>
        <v>0</v>
      </c>
      <c r="Y341" s="91">
        <f t="shared" ca="1" si="272"/>
        <v>0</v>
      </c>
      <c r="Z341" s="92">
        <f t="shared" ca="1" si="273"/>
        <v>-1</v>
      </c>
      <c r="AA341" s="88">
        <f t="shared" si="252"/>
        <v>14</v>
      </c>
      <c r="AB341" s="95">
        <f t="shared" ca="1" si="253"/>
        <v>0</v>
      </c>
      <c r="AC341" s="94">
        <f t="shared" ca="1" si="265"/>
        <v>0</v>
      </c>
      <c r="AD341" s="76"/>
      <c r="AE341" s="76"/>
    </row>
    <row r="342" spans="1:31" ht="12.75" x14ac:dyDescent="0.2">
      <c r="A342" s="76"/>
      <c r="B342" s="90">
        <v>15</v>
      </c>
      <c r="C342" s="91">
        <f ca="1">C341+C341*Input!$C$9</f>
        <v>0</v>
      </c>
      <c r="D342" s="92">
        <f t="shared" ca="1" si="266"/>
        <v>0</v>
      </c>
      <c r="E342" s="92">
        <f t="shared" ca="1" si="267"/>
        <v>0</v>
      </c>
      <c r="F342" s="92">
        <f t="shared" ca="1" si="254"/>
        <v>0</v>
      </c>
      <c r="G342" s="91">
        <f t="shared" ca="1" si="255"/>
        <v>0</v>
      </c>
      <c r="H342" s="92">
        <f t="shared" ca="1" si="268"/>
        <v>0</v>
      </c>
      <c r="I342" s="93">
        <f>Input!$C$4</f>
        <v>1.03</v>
      </c>
      <c r="J342" s="94">
        <f t="shared" ca="1" si="256"/>
        <v>0</v>
      </c>
      <c r="K342" s="94">
        <f>K341+K341*Input!$C$5</f>
        <v>3.5246323491091882</v>
      </c>
      <c r="L342" s="91">
        <f t="shared" ca="1" si="257"/>
        <v>0</v>
      </c>
      <c r="M342" s="91">
        <f ca="1">M341+M341*Input!$C$9</f>
        <v>0</v>
      </c>
      <c r="N342" s="92">
        <f t="shared" ca="1" si="269"/>
        <v>0</v>
      </c>
      <c r="O342" s="92">
        <f t="shared" ca="1" si="270"/>
        <v>0</v>
      </c>
      <c r="P342" s="92">
        <f t="shared" ca="1" si="258"/>
        <v>0</v>
      </c>
      <c r="Q342" s="91">
        <f t="shared" ca="1" si="259"/>
        <v>0</v>
      </c>
      <c r="R342" s="92">
        <f t="shared" ca="1" si="271"/>
        <v>0</v>
      </c>
      <c r="S342" s="94">
        <f t="shared" ca="1" si="260"/>
        <v>0</v>
      </c>
      <c r="T342" s="94">
        <f>T341+T341*Input!$C$5</f>
        <v>3.5246323491091882</v>
      </c>
      <c r="U342" s="91">
        <f t="shared" ca="1" si="261"/>
        <v>0</v>
      </c>
      <c r="V342" s="91">
        <f t="shared" ca="1" si="262"/>
        <v>0</v>
      </c>
      <c r="W342" s="91">
        <f t="shared" ca="1" si="263"/>
        <v>0</v>
      </c>
      <c r="X342" s="91">
        <f t="shared" ca="1" si="264"/>
        <v>0</v>
      </c>
      <c r="Y342" s="91">
        <f t="shared" ca="1" si="272"/>
        <v>0</v>
      </c>
      <c r="Z342" s="92">
        <f t="shared" ca="1" si="273"/>
        <v>-1</v>
      </c>
      <c r="AA342" s="88">
        <f t="shared" si="252"/>
        <v>15</v>
      </c>
      <c r="AB342" s="95">
        <f t="shared" ca="1" si="253"/>
        <v>0</v>
      </c>
      <c r="AC342" s="94">
        <f t="shared" ca="1" si="265"/>
        <v>0</v>
      </c>
      <c r="AD342" s="76"/>
      <c r="AE342" s="76"/>
    </row>
    <row r="343" spans="1:31" ht="12.75" x14ac:dyDescent="0.2">
      <c r="A343" s="76"/>
      <c r="B343" s="90">
        <v>16</v>
      </c>
      <c r="C343" s="91">
        <f ca="1">C342+C342*Input!$C$9</f>
        <v>0</v>
      </c>
      <c r="D343" s="92">
        <f t="shared" ca="1" si="266"/>
        <v>0</v>
      </c>
      <c r="E343" s="92">
        <f t="shared" ca="1" si="267"/>
        <v>0</v>
      </c>
      <c r="F343" s="92">
        <f t="shared" ca="1" si="254"/>
        <v>0</v>
      </c>
      <c r="G343" s="91">
        <f t="shared" ca="1" si="255"/>
        <v>0</v>
      </c>
      <c r="H343" s="92">
        <f t="shared" ca="1" si="268"/>
        <v>0</v>
      </c>
      <c r="I343" s="93">
        <f>Input!$C$4</f>
        <v>1.03</v>
      </c>
      <c r="J343" s="94">
        <f t="shared" ca="1" si="256"/>
        <v>0</v>
      </c>
      <c r="K343" s="94">
        <f>K342+K342*Input!$C$5</f>
        <v>3.8066029370379235</v>
      </c>
      <c r="L343" s="91">
        <f t="shared" ca="1" si="257"/>
        <v>0</v>
      </c>
      <c r="M343" s="91">
        <f ca="1">M342+M342*Input!$C$9</f>
        <v>0</v>
      </c>
      <c r="N343" s="92">
        <f t="shared" ca="1" si="269"/>
        <v>0</v>
      </c>
      <c r="O343" s="92">
        <f t="shared" ca="1" si="270"/>
        <v>0</v>
      </c>
      <c r="P343" s="92">
        <f t="shared" ca="1" si="258"/>
        <v>0</v>
      </c>
      <c r="Q343" s="91">
        <f t="shared" ca="1" si="259"/>
        <v>0</v>
      </c>
      <c r="R343" s="92">
        <f t="shared" ca="1" si="271"/>
        <v>0</v>
      </c>
      <c r="S343" s="94">
        <f t="shared" ca="1" si="260"/>
        <v>0</v>
      </c>
      <c r="T343" s="94">
        <f>T342+T342*Input!$C$5</f>
        <v>3.8066029370379235</v>
      </c>
      <c r="U343" s="91">
        <f t="shared" ca="1" si="261"/>
        <v>0</v>
      </c>
      <c r="V343" s="91">
        <f t="shared" ca="1" si="262"/>
        <v>0</v>
      </c>
      <c r="W343" s="91">
        <f t="shared" ca="1" si="263"/>
        <v>0</v>
      </c>
      <c r="X343" s="91">
        <f t="shared" ca="1" si="264"/>
        <v>0</v>
      </c>
      <c r="Y343" s="91">
        <f t="shared" ca="1" si="272"/>
        <v>0</v>
      </c>
      <c r="Z343" s="92">
        <f t="shared" ca="1" si="273"/>
        <v>-1</v>
      </c>
      <c r="AA343" s="88">
        <f t="shared" si="252"/>
        <v>16</v>
      </c>
      <c r="AB343" s="95">
        <f t="shared" ca="1" si="253"/>
        <v>0</v>
      </c>
      <c r="AC343" s="94">
        <f t="shared" ca="1" si="265"/>
        <v>0</v>
      </c>
      <c r="AD343" s="76"/>
      <c r="AE343" s="76"/>
    </row>
    <row r="344" spans="1:31" ht="12.75" x14ac:dyDescent="0.2">
      <c r="A344" s="76"/>
      <c r="B344" s="90">
        <v>17</v>
      </c>
      <c r="C344" s="91">
        <f ca="1">C343+C343*Input!$C$9</f>
        <v>0</v>
      </c>
      <c r="D344" s="92">
        <f t="shared" ca="1" si="266"/>
        <v>0</v>
      </c>
      <c r="E344" s="92">
        <f t="shared" ca="1" si="267"/>
        <v>0</v>
      </c>
      <c r="F344" s="92">
        <f t="shared" ca="1" si="254"/>
        <v>0</v>
      </c>
      <c r="G344" s="91">
        <f t="shared" ca="1" si="255"/>
        <v>0</v>
      </c>
      <c r="H344" s="92">
        <f t="shared" ca="1" si="268"/>
        <v>0</v>
      </c>
      <c r="I344" s="93">
        <f>Input!$C$4</f>
        <v>1.03</v>
      </c>
      <c r="J344" s="94">
        <f t="shared" ca="1" si="256"/>
        <v>0</v>
      </c>
      <c r="K344" s="94">
        <f>K343+K343*Input!$C$5</f>
        <v>4.1111311720009578</v>
      </c>
      <c r="L344" s="91">
        <f t="shared" ca="1" si="257"/>
        <v>0</v>
      </c>
      <c r="M344" s="91">
        <f ca="1">M343+M343*Input!$C$9</f>
        <v>0</v>
      </c>
      <c r="N344" s="92">
        <f t="shared" ca="1" si="269"/>
        <v>0</v>
      </c>
      <c r="O344" s="92">
        <f t="shared" ca="1" si="270"/>
        <v>0</v>
      </c>
      <c r="P344" s="92">
        <f t="shared" ca="1" si="258"/>
        <v>0</v>
      </c>
      <c r="Q344" s="91">
        <f t="shared" ca="1" si="259"/>
        <v>0</v>
      </c>
      <c r="R344" s="92">
        <f t="shared" ca="1" si="271"/>
        <v>0</v>
      </c>
      <c r="S344" s="94">
        <f t="shared" ca="1" si="260"/>
        <v>0</v>
      </c>
      <c r="T344" s="94">
        <f>T343+T343*Input!$C$5</f>
        <v>4.1111311720009578</v>
      </c>
      <c r="U344" s="91">
        <f t="shared" ca="1" si="261"/>
        <v>0</v>
      </c>
      <c r="V344" s="91">
        <f t="shared" ca="1" si="262"/>
        <v>0</v>
      </c>
      <c r="W344" s="91">
        <f t="shared" ca="1" si="263"/>
        <v>0</v>
      </c>
      <c r="X344" s="91">
        <f t="shared" ca="1" si="264"/>
        <v>0</v>
      </c>
      <c r="Y344" s="91">
        <f t="shared" ca="1" si="272"/>
        <v>0</v>
      </c>
      <c r="Z344" s="92">
        <f t="shared" ca="1" si="273"/>
        <v>-1</v>
      </c>
      <c r="AA344" s="88">
        <f t="shared" si="252"/>
        <v>17</v>
      </c>
      <c r="AB344" s="95">
        <f t="shared" ca="1" si="253"/>
        <v>0</v>
      </c>
      <c r="AC344" s="94">
        <f t="shared" ca="1" si="265"/>
        <v>0</v>
      </c>
      <c r="AD344" s="76"/>
      <c r="AE344" s="76"/>
    </row>
    <row r="345" spans="1:31" ht="12.75" x14ac:dyDescent="0.2">
      <c r="A345" s="76"/>
      <c r="B345" s="90">
        <v>18</v>
      </c>
      <c r="C345" s="91">
        <f ca="1">C344+C344*Input!$C$9</f>
        <v>0</v>
      </c>
      <c r="D345" s="92">
        <f t="shared" ca="1" si="266"/>
        <v>0</v>
      </c>
      <c r="E345" s="92">
        <f t="shared" ca="1" si="267"/>
        <v>0</v>
      </c>
      <c r="F345" s="92">
        <f t="shared" ca="1" si="254"/>
        <v>0</v>
      </c>
      <c r="G345" s="91">
        <f t="shared" ca="1" si="255"/>
        <v>0</v>
      </c>
      <c r="H345" s="92">
        <f t="shared" ca="1" si="268"/>
        <v>0</v>
      </c>
      <c r="I345" s="93">
        <f>Input!$C$4</f>
        <v>1.03</v>
      </c>
      <c r="J345" s="94">
        <f t="shared" ca="1" si="256"/>
        <v>0</v>
      </c>
      <c r="K345" s="94">
        <f>K344+K344*Input!$C$5</f>
        <v>4.4400216657610345</v>
      </c>
      <c r="L345" s="91">
        <f t="shared" ca="1" si="257"/>
        <v>0</v>
      </c>
      <c r="M345" s="91">
        <f ca="1">M344+M344*Input!$C$9</f>
        <v>0</v>
      </c>
      <c r="N345" s="92">
        <f t="shared" ca="1" si="269"/>
        <v>0</v>
      </c>
      <c r="O345" s="92">
        <f t="shared" ca="1" si="270"/>
        <v>0</v>
      </c>
      <c r="P345" s="92">
        <f t="shared" ca="1" si="258"/>
        <v>0</v>
      </c>
      <c r="Q345" s="91">
        <f t="shared" ca="1" si="259"/>
        <v>0</v>
      </c>
      <c r="R345" s="92">
        <f t="shared" ca="1" si="271"/>
        <v>0</v>
      </c>
      <c r="S345" s="94">
        <f t="shared" ca="1" si="260"/>
        <v>0</v>
      </c>
      <c r="T345" s="94">
        <f>T344+T344*Input!$C$5</f>
        <v>4.4400216657610345</v>
      </c>
      <c r="U345" s="91">
        <f t="shared" ca="1" si="261"/>
        <v>0</v>
      </c>
      <c r="V345" s="91">
        <f t="shared" ca="1" si="262"/>
        <v>0</v>
      </c>
      <c r="W345" s="91">
        <f t="shared" ca="1" si="263"/>
        <v>0</v>
      </c>
      <c r="X345" s="91">
        <f t="shared" ca="1" si="264"/>
        <v>0</v>
      </c>
      <c r="Y345" s="91">
        <f t="shared" ca="1" si="272"/>
        <v>0</v>
      </c>
      <c r="Z345" s="92">
        <f t="shared" ca="1" si="273"/>
        <v>-1</v>
      </c>
      <c r="AA345" s="88">
        <f t="shared" si="252"/>
        <v>18</v>
      </c>
      <c r="AB345" s="95">
        <f t="shared" ca="1" si="253"/>
        <v>0</v>
      </c>
      <c r="AC345" s="94">
        <f t="shared" ca="1" si="265"/>
        <v>0</v>
      </c>
      <c r="AD345" s="76"/>
      <c r="AE345" s="76"/>
    </row>
    <row r="346" spans="1:31" ht="12.75" x14ac:dyDescent="0.2">
      <c r="A346" s="76"/>
      <c r="B346" s="90">
        <v>19</v>
      </c>
      <c r="C346" s="91">
        <f ca="1">C345+C345*Input!$C$9</f>
        <v>0</v>
      </c>
      <c r="D346" s="92">
        <f t="shared" ca="1" si="266"/>
        <v>0</v>
      </c>
      <c r="E346" s="92">
        <f t="shared" ca="1" si="267"/>
        <v>0</v>
      </c>
      <c r="F346" s="92">
        <f t="shared" ca="1" si="254"/>
        <v>0</v>
      </c>
      <c r="G346" s="91">
        <f t="shared" ca="1" si="255"/>
        <v>0</v>
      </c>
      <c r="H346" s="92">
        <f t="shared" ca="1" si="268"/>
        <v>0</v>
      </c>
      <c r="I346" s="93">
        <f>Input!$C$4</f>
        <v>1.03</v>
      </c>
      <c r="J346" s="94">
        <f t="shared" ca="1" si="256"/>
        <v>0</v>
      </c>
      <c r="K346" s="94">
        <f>K345+K345*Input!$C$5</f>
        <v>4.7952233990219177</v>
      </c>
      <c r="L346" s="91">
        <f t="shared" ca="1" si="257"/>
        <v>0</v>
      </c>
      <c r="M346" s="91">
        <f ca="1">M345+M345*Input!$C$9</f>
        <v>0</v>
      </c>
      <c r="N346" s="92">
        <f t="shared" ca="1" si="269"/>
        <v>0</v>
      </c>
      <c r="O346" s="92">
        <f t="shared" ca="1" si="270"/>
        <v>0</v>
      </c>
      <c r="P346" s="92">
        <f t="shared" ca="1" si="258"/>
        <v>0</v>
      </c>
      <c r="Q346" s="91">
        <f t="shared" ca="1" si="259"/>
        <v>0</v>
      </c>
      <c r="R346" s="92">
        <f t="shared" ca="1" si="271"/>
        <v>0</v>
      </c>
      <c r="S346" s="94">
        <f t="shared" ca="1" si="260"/>
        <v>0</v>
      </c>
      <c r="T346" s="94">
        <f>T345+T345*Input!$C$5</f>
        <v>4.7952233990219177</v>
      </c>
      <c r="U346" s="91">
        <f t="shared" ca="1" si="261"/>
        <v>0</v>
      </c>
      <c r="V346" s="91">
        <f t="shared" ca="1" si="262"/>
        <v>0</v>
      </c>
      <c r="W346" s="91">
        <f t="shared" ca="1" si="263"/>
        <v>0</v>
      </c>
      <c r="X346" s="91">
        <f t="shared" ca="1" si="264"/>
        <v>0</v>
      </c>
      <c r="Y346" s="91">
        <f t="shared" ca="1" si="272"/>
        <v>0</v>
      </c>
      <c r="Z346" s="92">
        <f t="shared" ca="1" si="273"/>
        <v>-1</v>
      </c>
      <c r="AA346" s="88">
        <f t="shared" si="252"/>
        <v>19</v>
      </c>
      <c r="AB346" s="95">
        <f t="shared" ca="1" si="253"/>
        <v>0</v>
      </c>
      <c r="AC346" s="94">
        <f t="shared" ca="1" si="265"/>
        <v>0</v>
      </c>
      <c r="AD346" s="76"/>
      <c r="AE346" s="76"/>
    </row>
    <row r="347" spans="1:31" ht="12.75" x14ac:dyDescent="0.2">
      <c r="A347" s="76"/>
      <c r="B347" s="90">
        <v>20</v>
      </c>
      <c r="C347" s="91">
        <f ca="1">C346+C346*Input!$C$9</f>
        <v>0</v>
      </c>
      <c r="D347" s="92">
        <f t="shared" ca="1" si="266"/>
        <v>0</v>
      </c>
      <c r="E347" s="92">
        <f t="shared" ca="1" si="267"/>
        <v>0</v>
      </c>
      <c r="F347" s="92">
        <f t="shared" ca="1" si="254"/>
        <v>0</v>
      </c>
      <c r="G347" s="91">
        <f t="shared" ca="1" si="255"/>
        <v>0</v>
      </c>
      <c r="H347" s="92">
        <f t="shared" ca="1" si="268"/>
        <v>0</v>
      </c>
      <c r="I347" s="93">
        <f>Input!$C$4</f>
        <v>1.03</v>
      </c>
      <c r="J347" s="94">
        <f t="shared" ca="1" si="256"/>
        <v>0</v>
      </c>
      <c r="K347" s="94">
        <f>K346+K346*Input!$C$5</f>
        <v>5.1788412709436713</v>
      </c>
      <c r="L347" s="91">
        <f t="shared" ca="1" si="257"/>
        <v>0</v>
      </c>
      <c r="M347" s="91">
        <f ca="1">M346+M346*Input!$C$9</f>
        <v>0</v>
      </c>
      <c r="N347" s="92">
        <f t="shared" ca="1" si="269"/>
        <v>0</v>
      </c>
      <c r="O347" s="92">
        <f t="shared" ca="1" si="270"/>
        <v>0</v>
      </c>
      <c r="P347" s="92">
        <f t="shared" ca="1" si="258"/>
        <v>0</v>
      </c>
      <c r="Q347" s="91">
        <f t="shared" ca="1" si="259"/>
        <v>0</v>
      </c>
      <c r="R347" s="92">
        <f t="shared" ca="1" si="271"/>
        <v>0</v>
      </c>
      <c r="S347" s="94">
        <f t="shared" ca="1" si="260"/>
        <v>0</v>
      </c>
      <c r="T347" s="94">
        <f>T346+T346*Input!$C$5</f>
        <v>5.1788412709436713</v>
      </c>
      <c r="U347" s="91">
        <f t="shared" ca="1" si="261"/>
        <v>0</v>
      </c>
      <c r="V347" s="91">
        <f t="shared" ca="1" si="262"/>
        <v>0</v>
      </c>
      <c r="W347" s="91">
        <f t="shared" ca="1" si="263"/>
        <v>0</v>
      </c>
      <c r="X347" s="91">
        <f t="shared" ca="1" si="264"/>
        <v>0</v>
      </c>
      <c r="Y347" s="91">
        <f t="shared" ca="1" si="272"/>
        <v>0</v>
      </c>
      <c r="Z347" s="92">
        <f t="shared" ca="1" si="273"/>
        <v>-1</v>
      </c>
      <c r="AA347" s="88">
        <f t="shared" si="252"/>
        <v>20</v>
      </c>
      <c r="AB347" s="95">
        <f t="shared" ca="1" si="253"/>
        <v>0</v>
      </c>
      <c r="AC347" s="94">
        <f t="shared" ca="1" si="265"/>
        <v>0</v>
      </c>
      <c r="AD347" s="76"/>
      <c r="AE347" s="76"/>
    </row>
    <row r="348" spans="1:31" ht="12.75" x14ac:dyDescent="0.2">
      <c r="A348" s="76"/>
      <c r="B348" s="90">
        <v>21</v>
      </c>
      <c r="C348" s="91">
        <f ca="1">C347+C347*Input!$C$9</f>
        <v>0</v>
      </c>
      <c r="D348" s="92">
        <f t="shared" ca="1" si="266"/>
        <v>0</v>
      </c>
      <c r="E348" s="92">
        <f t="shared" ca="1" si="267"/>
        <v>0</v>
      </c>
      <c r="F348" s="92">
        <f t="shared" ca="1" si="254"/>
        <v>0</v>
      </c>
      <c r="G348" s="91">
        <f t="shared" ca="1" si="255"/>
        <v>0</v>
      </c>
      <c r="H348" s="92">
        <f t="shared" ca="1" si="268"/>
        <v>0</v>
      </c>
      <c r="I348" s="93">
        <f>Input!$C$4</f>
        <v>1.03</v>
      </c>
      <c r="J348" s="94">
        <f t="shared" ca="1" si="256"/>
        <v>0</v>
      </c>
      <c r="K348" s="94">
        <f>K347+K347*Input!$C$5</f>
        <v>5.5931485726191648</v>
      </c>
      <c r="L348" s="91">
        <f t="shared" ca="1" si="257"/>
        <v>0</v>
      </c>
      <c r="M348" s="91">
        <f ca="1">M347+M347*Input!$C$9</f>
        <v>0</v>
      </c>
      <c r="N348" s="92">
        <f t="shared" ca="1" si="269"/>
        <v>0</v>
      </c>
      <c r="O348" s="92">
        <f t="shared" ca="1" si="270"/>
        <v>0</v>
      </c>
      <c r="P348" s="92">
        <f t="shared" ca="1" si="258"/>
        <v>0</v>
      </c>
      <c r="Q348" s="91">
        <f t="shared" ca="1" si="259"/>
        <v>0</v>
      </c>
      <c r="R348" s="92">
        <f t="shared" ca="1" si="271"/>
        <v>0</v>
      </c>
      <c r="S348" s="94">
        <f t="shared" ca="1" si="260"/>
        <v>0</v>
      </c>
      <c r="T348" s="94">
        <f>T347+T347*Input!$C$5</f>
        <v>5.5931485726191648</v>
      </c>
      <c r="U348" s="91">
        <f t="shared" ca="1" si="261"/>
        <v>0</v>
      </c>
      <c r="V348" s="91">
        <f t="shared" ca="1" si="262"/>
        <v>0</v>
      </c>
      <c r="W348" s="91">
        <f t="shared" ca="1" si="263"/>
        <v>0</v>
      </c>
      <c r="X348" s="91">
        <f t="shared" ca="1" si="264"/>
        <v>0</v>
      </c>
      <c r="Y348" s="91">
        <f t="shared" ca="1" si="272"/>
        <v>0</v>
      </c>
      <c r="Z348" s="92">
        <f t="shared" ca="1" si="273"/>
        <v>-1</v>
      </c>
      <c r="AA348" s="88">
        <f t="shared" si="252"/>
        <v>21</v>
      </c>
      <c r="AB348" s="95">
        <f t="shared" ca="1" si="253"/>
        <v>0</v>
      </c>
      <c r="AC348" s="94">
        <f t="shared" ca="1" si="265"/>
        <v>0</v>
      </c>
      <c r="AD348" s="76"/>
      <c r="AE348" s="76"/>
    </row>
    <row r="349" spans="1:31" ht="12.75" x14ac:dyDescent="0.2">
      <c r="A349" s="76"/>
      <c r="B349" s="90">
        <v>22</v>
      </c>
      <c r="C349" s="91">
        <f ca="1">C348+C348*Input!$C$9</f>
        <v>0</v>
      </c>
      <c r="D349" s="92">
        <f t="shared" ca="1" si="266"/>
        <v>0</v>
      </c>
      <c r="E349" s="92">
        <f t="shared" ca="1" si="267"/>
        <v>0</v>
      </c>
      <c r="F349" s="92">
        <f t="shared" ca="1" si="254"/>
        <v>0</v>
      </c>
      <c r="G349" s="91">
        <f t="shared" ca="1" si="255"/>
        <v>0</v>
      </c>
      <c r="H349" s="92">
        <f t="shared" ca="1" si="268"/>
        <v>0</v>
      </c>
      <c r="I349" s="93">
        <f>Input!$C$4</f>
        <v>1.03</v>
      </c>
      <c r="J349" s="94">
        <f t="shared" ca="1" si="256"/>
        <v>0</v>
      </c>
      <c r="K349" s="94">
        <f>K348+K348*Input!$C$5</f>
        <v>6.0406004584286981</v>
      </c>
      <c r="L349" s="91">
        <f t="shared" ca="1" si="257"/>
        <v>0</v>
      </c>
      <c r="M349" s="91">
        <f ca="1">M348+M348*Input!$C$9</f>
        <v>0</v>
      </c>
      <c r="N349" s="92">
        <f t="shared" ca="1" si="269"/>
        <v>0</v>
      </c>
      <c r="O349" s="92">
        <f t="shared" ca="1" si="270"/>
        <v>0</v>
      </c>
      <c r="P349" s="92">
        <f t="shared" ca="1" si="258"/>
        <v>0</v>
      </c>
      <c r="Q349" s="91">
        <f t="shared" ca="1" si="259"/>
        <v>0</v>
      </c>
      <c r="R349" s="92">
        <f t="shared" ca="1" si="271"/>
        <v>0</v>
      </c>
      <c r="S349" s="94">
        <f t="shared" ca="1" si="260"/>
        <v>0</v>
      </c>
      <c r="T349" s="94">
        <f>T348+T348*Input!$C$5</f>
        <v>6.0406004584286981</v>
      </c>
      <c r="U349" s="91">
        <f t="shared" ca="1" si="261"/>
        <v>0</v>
      </c>
      <c r="V349" s="91">
        <f t="shared" ca="1" si="262"/>
        <v>0</v>
      </c>
      <c r="W349" s="91">
        <f t="shared" ca="1" si="263"/>
        <v>0</v>
      </c>
      <c r="X349" s="91">
        <f t="shared" ca="1" si="264"/>
        <v>0</v>
      </c>
      <c r="Y349" s="91">
        <f t="shared" ca="1" si="272"/>
        <v>0</v>
      </c>
      <c r="Z349" s="92">
        <f t="shared" ca="1" si="273"/>
        <v>-1</v>
      </c>
      <c r="AA349" s="88">
        <f t="shared" si="252"/>
        <v>22</v>
      </c>
      <c r="AB349" s="95">
        <f t="shared" ca="1" si="253"/>
        <v>0</v>
      </c>
      <c r="AC349" s="94">
        <f t="shared" ca="1" si="265"/>
        <v>0</v>
      </c>
      <c r="AD349" s="76"/>
      <c r="AE349" s="76"/>
    </row>
    <row r="350" spans="1:31" ht="12.75" x14ac:dyDescent="0.2">
      <c r="A350" s="76"/>
      <c r="B350" s="90">
        <v>23</v>
      </c>
      <c r="C350" s="91">
        <f ca="1">C349+C349*Input!$C$9</f>
        <v>0</v>
      </c>
      <c r="D350" s="92">
        <f t="shared" ca="1" si="266"/>
        <v>0</v>
      </c>
      <c r="E350" s="92">
        <f t="shared" ca="1" si="267"/>
        <v>0</v>
      </c>
      <c r="F350" s="92">
        <f t="shared" ca="1" si="254"/>
        <v>0</v>
      </c>
      <c r="G350" s="91">
        <f t="shared" ca="1" si="255"/>
        <v>0</v>
      </c>
      <c r="H350" s="92">
        <f t="shared" ca="1" si="268"/>
        <v>0</v>
      </c>
      <c r="I350" s="93">
        <f>Input!$C$4</f>
        <v>1.03</v>
      </c>
      <c r="J350" s="94">
        <f t="shared" ca="1" si="256"/>
        <v>0</v>
      </c>
      <c r="K350" s="94">
        <f>K349+K349*Input!$C$5</f>
        <v>6.5238484951029942</v>
      </c>
      <c r="L350" s="91">
        <f t="shared" ca="1" si="257"/>
        <v>0</v>
      </c>
      <c r="M350" s="91">
        <f ca="1">M349+M349*Input!$C$9</f>
        <v>0</v>
      </c>
      <c r="N350" s="92">
        <f t="shared" ca="1" si="269"/>
        <v>0</v>
      </c>
      <c r="O350" s="92">
        <f t="shared" ca="1" si="270"/>
        <v>0</v>
      </c>
      <c r="P350" s="92">
        <f t="shared" ca="1" si="258"/>
        <v>0</v>
      </c>
      <c r="Q350" s="91">
        <f t="shared" ca="1" si="259"/>
        <v>0</v>
      </c>
      <c r="R350" s="92">
        <f t="shared" ca="1" si="271"/>
        <v>0</v>
      </c>
      <c r="S350" s="94">
        <f t="shared" ca="1" si="260"/>
        <v>0</v>
      </c>
      <c r="T350" s="94">
        <f>T349+T349*Input!$C$5</f>
        <v>6.5238484951029942</v>
      </c>
      <c r="U350" s="91">
        <f t="shared" ca="1" si="261"/>
        <v>0</v>
      </c>
      <c r="V350" s="91">
        <f t="shared" ca="1" si="262"/>
        <v>0</v>
      </c>
      <c r="W350" s="91">
        <f t="shared" ca="1" si="263"/>
        <v>0</v>
      </c>
      <c r="X350" s="91">
        <f t="shared" ca="1" si="264"/>
        <v>0</v>
      </c>
      <c r="Y350" s="91">
        <f t="shared" ca="1" si="272"/>
        <v>0</v>
      </c>
      <c r="Z350" s="92">
        <f t="shared" ca="1" si="273"/>
        <v>-1</v>
      </c>
      <c r="AA350" s="88">
        <f t="shared" si="252"/>
        <v>23</v>
      </c>
      <c r="AB350" s="95">
        <f t="shared" ca="1" si="253"/>
        <v>0</v>
      </c>
      <c r="AC350" s="94">
        <f t="shared" ca="1" si="265"/>
        <v>0</v>
      </c>
      <c r="AD350" s="76"/>
      <c r="AE350" s="76"/>
    </row>
    <row r="351" spans="1:31" ht="12.75" x14ac:dyDescent="0.2">
      <c r="A351" s="76"/>
      <c r="B351" s="90">
        <v>24</v>
      </c>
      <c r="C351" s="91">
        <f ca="1">C350+C350*Input!$C$9</f>
        <v>0</v>
      </c>
      <c r="D351" s="92">
        <f t="shared" ca="1" si="266"/>
        <v>0</v>
      </c>
      <c r="E351" s="92">
        <f t="shared" ca="1" si="267"/>
        <v>0</v>
      </c>
      <c r="F351" s="92">
        <f t="shared" ca="1" si="254"/>
        <v>0</v>
      </c>
      <c r="G351" s="91">
        <f t="shared" ca="1" si="255"/>
        <v>0</v>
      </c>
      <c r="H351" s="92">
        <f t="shared" ca="1" si="268"/>
        <v>0</v>
      </c>
      <c r="I351" s="93">
        <f>Input!$C$4</f>
        <v>1.03</v>
      </c>
      <c r="J351" s="94">
        <f t="shared" ca="1" si="256"/>
        <v>0</v>
      </c>
      <c r="K351" s="94">
        <f>K350+K350*Input!$C$5</f>
        <v>7.0457563747112335</v>
      </c>
      <c r="L351" s="91">
        <f t="shared" ca="1" si="257"/>
        <v>0</v>
      </c>
      <c r="M351" s="91">
        <f ca="1">M350+M350*Input!$C$9</f>
        <v>0</v>
      </c>
      <c r="N351" s="92">
        <f t="shared" ca="1" si="269"/>
        <v>0</v>
      </c>
      <c r="O351" s="92">
        <f t="shared" ca="1" si="270"/>
        <v>0</v>
      </c>
      <c r="P351" s="92">
        <f t="shared" ca="1" si="258"/>
        <v>0</v>
      </c>
      <c r="Q351" s="91">
        <f t="shared" ca="1" si="259"/>
        <v>0</v>
      </c>
      <c r="R351" s="92">
        <f t="shared" ca="1" si="271"/>
        <v>0</v>
      </c>
      <c r="S351" s="94">
        <f t="shared" ca="1" si="260"/>
        <v>0</v>
      </c>
      <c r="T351" s="94">
        <f>T350+T350*Input!$C$5</f>
        <v>7.0457563747112335</v>
      </c>
      <c r="U351" s="91">
        <f t="shared" ca="1" si="261"/>
        <v>0</v>
      </c>
      <c r="V351" s="91">
        <f t="shared" ca="1" si="262"/>
        <v>0</v>
      </c>
      <c r="W351" s="91">
        <f t="shared" ca="1" si="263"/>
        <v>0</v>
      </c>
      <c r="X351" s="91">
        <f t="shared" ca="1" si="264"/>
        <v>0</v>
      </c>
      <c r="Y351" s="91">
        <f t="shared" ca="1" si="272"/>
        <v>0</v>
      </c>
      <c r="Z351" s="92">
        <f t="shared" ca="1" si="273"/>
        <v>-1</v>
      </c>
      <c r="AA351" s="88">
        <f t="shared" si="252"/>
        <v>24</v>
      </c>
      <c r="AB351" s="95">
        <f t="shared" ca="1" si="253"/>
        <v>0</v>
      </c>
      <c r="AC351" s="94">
        <f t="shared" ca="1" si="265"/>
        <v>0</v>
      </c>
      <c r="AD351" s="76"/>
      <c r="AE351" s="76"/>
    </row>
    <row r="352" spans="1:31" ht="12.75" x14ac:dyDescent="0.2">
      <c r="A352" s="76"/>
      <c r="B352" s="90">
        <v>25</v>
      </c>
      <c r="C352" s="91">
        <f ca="1">C351+C351*Input!$C$9</f>
        <v>0</v>
      </c>
      <c r="D352" s="92">
        <f t="shared" ca="1" si="266"/>
        <v>0</v>
      </c>
      <c r="E352" s="92">
        <f t="shared" ca="1" si="267"/>
        <v>0</v>
      </c>
      <c r="F352" s="92">
        <f t="shared" ca="1" si="254"/>
        <v>0</v>
      </c>
      <c r="G352" s="91">
        <f t="shared" ca="1" si="255"/>
        <v>0</v>
      </c>
      <c r="H352" s="92">
        <f t="shared" ca="1" si="268"/>
        <v>0</v>
      </c>
      <c r="I352" s="93">
        <f>Input!$C$4</f>
        <v>1.03</v>
      </c>
      <c r="J352" s="94">
        <f t="shared" ca="1" si="256"/>
        <v>0</v>
      </c>
      <c r="K352" s="94">
        <f>K351+K351*Input!$C$5</f>
        <v>7.609416884688132</v>
      </c>
      <c r="L352" s="91">
        <f t="shared" ca="1" si="257"/>
        <v>0</v>
      </c>
      <c r="M352" s="91">
        <f ca="1">M351+M351*Input!$C$9</f>
        <v>0</v>
      </c>
      <c r="N352" s="92">
        <f t="shared" ca="1" si="269"/>
        <v>0</v>
      </c>
      <c r="O352" s="92">
        <f t="shared" ca="1" si="270"/>
        <v>0</v>
      </c>
      <c r="P352" s="92">
        <f t="shared" ca="1" si="258"/>
        <v>0</v>
      </c>
      <c r="Q352" s="91">
        <f t="shared" ca="1" si="259"/>
        <v>0</v>
      </c>
      <c r="R352" s="92">
        <f t="shared" ca="1" si="271"/>
        <v>0</v>
      </c>
      <c r="S352" s="94">
        <f t="shared" ca="1" si="260"/>
        <v>0</v>
      </c>
      <c r="T352" s="94">
        <f>T351+T351*Input!$C$5</f>
        <v>7.609416884688132</v>
      </c>
      <c r="U352" s="91">
        <f t="shared" ca="1" si="261"/>
        <v>0</v>
      </c>
      <c r="V352" s="91">
        <f t="shared" ca="1" si="262"/>
        <v>0</v>
      </c>
      <c r="W352" s="91">
        <f t="shared" ca="1" si="263"/>
        <v>0</v>
      </c>
      <c r="X352" s="91">
        <f t="shared" ca="1" si="264"/>
        <v>0</v>
      </c>
      <c r="Y352" s="91">
        <f t="shared" ca="1" si="272"/>
        <v>0</v>
      </c>
      <c r="Z352" s="92">
        <f t="shared" ca="1" si="273"/>
        <v>-1</v>
      </c>
      <c r="AA352" s="88">
        <f t="shared" si="252"/>
        <v>25</v>
      </c>
      <c r="AB352" s="95">
        <f t="shared" ca="1" si="253"/>
        <v>0</v>
      </c>
      <c r="AC352" s="94">
        <f t="shared" ca="1" si="265"/>
        <v>0</v>
      </c>
      <c r="AD352" s="76"/>
      <c r="AE352" s="76"/>
    </row>
    <row r="353" spans="1:31" ht="12.75" x14ac:dyDescent="0.2">
      <c r="A353" s="76"/>
      <c r="B353" s="90">
        <v>26</v>
      </c>
      <c r="C353" s="91">
        <f ca="1">C352+C352*Input!$C$9</f>
        <v>0</v>
      </c>
      <c r="D353" s="92">
        <f t="shared" ca="1" si="266"/>
        <v>0</v>
      </c>
      <c r="E353" s="92">
        <f t="shared" ca="1" si="267"/>
        <v>0</v>
      </c>
      <c r="F353" s="92">
        <f t="shared" ca="1" si="254"/>
        <v>0</v>
      </c>
      <c r="G353" s="91">
        <f t="shared" ca="1" si="255"/>
        <v>0</v>
      </c>
      <c r="H353" s="92">
        <f t="shared" ca="1" si="268"/>
        <v>0</v>
      </c>
      <c r="I353" s="93">
        <f>Input!$C$4</f>
        <v>1.03</v>
      </c>
      <c r="J353" s="94">
        <f t="shared" ca="1" si="256"/>
        <v>0</v>
      </c>
      <c r="K353" s="94">
        <f>K352+K352*Input!$C$5</f>
        <v>8.218170235463182</v>
      </c>
      <c r="L353" s="91">
        <f t="shared" ca="1" si="257"/>
        <v>0</v>
      </c>
      <c r="M353" s="91">
        <f ca="1">M352+M352*Input!$C$9</f>
        <v>0</v>
      </c>
      <c r="N353" s="92">
        <f t="shared" ca="1" si="269"/>
        <v>0</v>
      </c>
      <c r="O353" s="92">
        <f t="shared" ca="1" si="270"/>
        <v>0</v>
      </c>
      <c r="P353" s="92">
        <f t="shared" ca="1" si="258"/>
        <v>0</v>
      </c>
      <c r="Q353" s="91">
        <f t="shared" ca="1" si="259"/>
        <v>0</v>
      </c>
      <c r="R353" s="92">
        <f t="shared" ca="1" si="271"/>
        <v>0</v>
      </c>
      <c r="S353" s="94">
        <f t="shared" ca="1" si="260"/>
        <v>0</v>
      </c>
      <c r="T353" s="94">
        <f>T352+T352*Input!$C$5</f>
        <v>8.218170235463182</v>
      </c>
      <c r="U353" s="91">
        <f t="shared" ca="1" si="261"/>
        <v>0</v>
      </c>
      <c r="V353" s="91">
        <f t="shared" ca="1" si="262"/>
        <v>0</v>
      </c>
      <c r="W353" s="91">
        <f t="shared" ca="1" si="263"/>
        <v>0</v>
      </c>
      <c r="X353" s="91">
        <f t="shared" ca="1" si="264"/>
        <v>0</v>
      </c>
      <c r="Y353" s="91">
        <f t="shared" ca="1" si="272"/>
        <v>0</v>
      </c>
      <c r="Z353" s="92">
        <f t="shared" ca="1" si="273"/>
        <v>-1</v>
      </c>
      <c r="AA353" s="88">
        <f t="shared" si="252"/>
        <v>26</v>
      </c>
      <c r="AB353" s="95">
        <f t="shared" ca="1" si="253"/>
        <v>0</v>
      </c>
      <c r="AC353" s="94">
        <f t="shared" ca="1" si="265"/>
        <v>0</v>
      </c>
      <c r="AD353" s="76"/>
      <c r="AE353" s="76"/>
    </row>
    <row r="354" spans="1:31" ht="12.75" x14ac:dyDescent="0.2">
      <c r="A354" s="76"/>
      <c r="B354" s="90">
        <v>27</v>
      </c>
      <c r="C354" s="91">
        <f ca="1">C353+C353*Input!$C$9</f>
        <v>0</v>
      </c>
      <c r="D354" s="92">
        <f t="shared" ca="1" si="266"/>
        <v>0</v>
      </c>
      <c r="E354" s="92">
        <f t="shared" ca="1" si="267"/>
        <v>0</v>
      </c>
      <c r="F354" s="92">
        <f t="shared" ca="1" si="254"/>
        <v>0</v>
      </c>
      <c r="G354" s="91">
        <f t="shared" ca="1" si="255"/>
        <v>0</v>
      </c>
      <c r="H354" s="92">
        <f t="shared" ca="1" si="268"/>
        <v>0</v>
      </c>
      <c r="I354" s="93">
        <f>Input!$C$4</f>
        <v>1.03</v>
      </c>
      <c r="J354" s="94">
        <f t="shared" ca="1" si="256"/>
        <v>0</v>
      </c>
      <c r="K354" s="94">
        <f>K353+K353*Input!$C$5</f>
        <v>8.8756238543002368</v>
      </c>
      <c r="L354" s="91">
        <f t="shared" ca="1" si="257"/>
        <v>0</v>
      </c>
      <c r="M354" s="91">
        <f ca="1">M353+M353*Input!$C$9</f>
        <v>0</v>
      </c>
      <c r="N354" s="92">
        <f t="shared" ca="1" si="269"/>
        <v>0</v>
      </c>
      <c r="O354" s="92">
        <f t="shared" ca="1" si="270"/>
        <v>0</v>
      </c>
      <c r="P354" s="92">
        <f t="shared" ca="1" si="258"/>
        <v>0</v>
      </c>
      <c r="Q354" s="91">
        <f t="shared" ca="1" si="259"/>
        <v>0</v>
      </c>
      <c r="R354" s="92">
        <f t="shared" ca="1" si="271"/>
        <v>0</v>
      </c>
      <c r="S354" s="94">
        <f t="shared" ca="1" si="260"/>
        <v>0</v>
      </c>
      <c r="T354" s="94">
        <f>T353+T353*Input!$C$5</f>
        <v>8.8756238543002368</v>
      </c>
      <c r="U354" s="91">
        <f t="shared" ca="1" si="261"/>
        <v>0</v>
      </c>
      <c r="V354" s="91">
        <f t="shared" ca="1" si="262"/>
        <v>0</v>
      </c>
      <c r="W354" s="91">
        <f t="shared" ca="1" si="263"/>
        <v>0</v>
      </c>
      <c r="X354" s="91">
        <f t="shared" ca="1" si="264"/>
        <v>0</v>
      </c>
      <c r="Y354" s="91">
        <f t="shared" ca="1" si="272"/>
        <v>0</v>
      </c>
      <c r="Z354" s="92">
        <f t="shared" ca="1" si="273"/>
        <v>-1</v>
      </c>
      <c r="AA354" s="88">
        <f t="shared" si="252"/>
        <v>27</v>
      </c>
      <c r="AB354" s="95">
        <f t="shared" ca="1" si="253"/>
        <v>0</v>
      </c>
      <c r="AC354" s="94">
        <f t="shared" ca="1" si="265"/>
        <v>0</v>
      </c>
      <c r="AD354" s="76"/>
      <c r="AE354" s="76"/>
    </row>
    <row r="355" spans="1:31" ht="12.75" x14ac:dyDescent="0.2">
      <c r="A355" s="76"/>
      <c r="B355" s="90">
        <v>28</v>
      </c>
      <c r="C355" s="91">
        <f ca="1">C354+C354*Input!$C$9</f>
        <v>0</v>
      </c>
      <c r="D355" s="92">
        <f t="shared" ca="1" si="266"/>
        <v>0</v>
      </c>
      <c r="E355" s="92">
        <f t="shared" ca="1" si="267"/>
        <v>0</v>
      </c>
      <c r="F355" s="92">
        <f t="shared" ca="1" si="254"/>
        <v>0</v>
      </c>
      <c r="G355" s="91">
        <f t="shared" ca="1" si="255"/>
        <v>0</v>
      </c>
      <c r="H355" s="92">
        <f t="shared" ca="1" si="268"/>
        <v>0</v>
      </c>
      <c r="I355" s="93">
        <f>Input!$C$4</f>
        <v>1.03</v>
      </c>
      <c r="J355" s="94">
        <f t="shared" ca="1" si="256"/>
        <v>0</v>
      </c>
      <c r="K355" s="94">
        <f>K354+K354*Input!$C$5</f>
        <v>9.5856737626442552</v>
      </c>
      <c r="L355" s="91">
        <f t="shared" ca="1" si="257"/>
        <v>0</v>
      </c>
      <c r="M355" s="91">
        <f ca="1">M354+M354*Input!$C$9</f>
        <v>0</v>
      </c>
      <c r="N355" s="92">
        <f t="shared" ca="1" si="269"/>
        <v>0</v>
      </c>
      <c r="O355" s="92">
        <f t="shared" ca="1" si="270"/>
        <v>0</v>
      </c>
      <c r="P355" s="92">
        <f t="shared" ca="1" si="258"/>
        <v>0</v>
      </c>
      <c r="Q355" s="91">
        <f t="shared" ca="1" si="259"/>
        <v>0</v>
      </c>
      <c r="R355" s="92">
        <f t="shared" ca="1" si="271"/>
        <v>0</v>
      </c>
      <c r="S355" s="94">
        <f t="shared" ca="1" si="260"/>
        <v>0</v>
      </c>
      <c r="T355" s="94">
        <f>T354+T354*Input!$C$5</f>
        <v>9.5856737626442552</v>
      </c>
      <c r="U355" s="91">
        <f t="shared" ca="1" si="261"/>
        <v>0</v>
      </c>
      <c r="V355" s="91">
        <f t="shared" ca="1" si="262"/>
        <v>0</v>
      </c>
      <c r="W355" s="91">
        <f t="shared" ca="1" si="263"/>
        <v>0</v>
      </c>
      <c r="X355" s="91">
        <f t="shared" ca="1" si="264"/>
        <v>0</v>
      </c>
      <c r="Y355" s="91">
        <f t="shared" ca="1" si="272"/>
        <v>0</v>
      </c>
      <c r="Z355" s="92">
        <f t="shared" ca="1" si="273"/>
        <v>-1</v>
      </c>
      <c r="AA355" s="88">
        <f t="shared" si="252"/>
        <v>28</v>
      </c>
      <c r="AB355" s="95">
        <f t="shared" ca="1" si="253"/>
        <v>0</v>
      </c>
      <c r="AC355" s="94">
        <f t="shared" ca="1" si="265"/>
        <v>0</v>
      </c>
      <c r="AD355" s="76"/>
      <c r="AE355" s="76"/>
    </row>
    <row r="356" spans="1:31" ht="12.75" x14ac:dyDescent="0.2">
      <c r="A356" s="76"/>
      <c r="B356" s="90">
        <v>29</v>
      </c>
      <c r="C356" s="91">
        <f ca="1">C355+C355*Input!$C$9</f>
        <v>0</v>
      </c>
      <c r="D356" s="92">
        <f t="shared" ca="1" si="266"/>
        <v>0</v>
      </c>
      <c r="E356" s="92">
        <f t="shared" ca="1" si="267"/>
        <v>0</v>
      </c>
      <c r="F356" s="92">
        <f t="shared" ca="1" si="254"/>
        <v>0</v>
      </c>
      <c r="G356" s="91">
        <f t="shared" ca="1" si="255"/>
        <v>0</v>
      </c>
      <c r="H356" s="92">
        <f t="shared" ca="1" si="268"/>
        <v>0</v>
      </c>
      <c r="I356" s="93">
        <f>Input!$C$4</f>
        <v>1.03</v>
      </c>
      <c r="J356" s="94">
        <f t="shared" ca="1" si="256"/>
        <v>0</v>
      </c>
      <c r="K356" s="94">
        <f>K355+K355*Input!$C$5</f>
        <v>10.352527663655795</v>
      </c>
      <c r="L356" s="91">
        <f t="shared" ca="1" si="257"/>
        <v>0</v>
      </c>
      <c r="M356" s="91">
        <f ca="1">M355+M355*Input!$C$9</f>
        <v>0</v>
      </c>
      <c r="N356" s="92">
        <f t="shared" ca="1" si="269"/>
        <v>0</v>
      </c>
      <c r="O356" s="92">
        <f t="shared" ca="1" si="270"/>
        <v>0</v>
      </c>
      <c r="P356" s="92">
        <f t="shared" ca="1" si="258"/>
        <v>0</v>
      </c>
      <c r="Q356" s="91">
        <f t="shared" ca="1" si="259"/>
        <v>0</v>
      </c>
      <c r="R356" s="92">
        <f t="shared" ca="1" si="271"/>
        <v>0</v>
      </c>
      <c r="S356" s="94">
        <f t="shared" ca="1" si="260"/>
        <v>0</v>
      </c>
      <c r="T356" s="94">
        <f>T355+T355*Input!$C$5</f>
        <v>10.352527663655795</v>
      </c>
      <c r="U356" s="91">
        <f t="shared" ca="1" si="261"/>
        <v>0</v>
      </c>
      <c r="V356" s="91">
        <f t="shared" ca="1" si="262"/>
        <v>0</v>
      </c>
      <c r="W356" s="91">
        <f t="shared" ca="1" si="263"/>
        <v>0</v>
      </c>
      <c r="X356" s="91">
        <f t="shared" ca="1" si="264"/>
        <v>0</v>
      </c>
      <c r="Y356" s="91">
        <f t="shared" ca="1" si="272"/>
        <v>0</v>
      </c>
      <c r="Z356" s="92">
        <f t="shared" ca="1" si="273"/>
        <v>-1</v>
      </c>
      <c r="AA356" s="88">
        <f t="shared" si="252"/>
        <v>29</v>
      </c>
      <c r="AB356" s="95">
        <f t="shared" ca="1" si="253"/>
        <v>0</v>
      </c>
      <c r="AC356" s="94">
        <f t="shared" ca="1" si="265"/>
        <v>0</v>
      </c>
      <c r="AD356" s="76"/>
      <c r="AE356" s="76"/>
    </row>
    <row r="357" spans="1:31" ht="12.75" x14ac:dyDescent="0.2">
      <c r="A357" s="76"/>
      <c r="B357" s="90">
        <v>30</v>
      </c>
      <c r="C357" s="91">
        <f ca="1">C356+C356*Input!$C$9</f>
        <v>0</v>
      </c>
      <c r="D357" s="92">
        <f t="shared" ca="1" si="266"/>
        <v>0</v>
      </c>
      <c r="E357" s="92">
        <f t="shared" ca="1" si="267"/>
        <v>0</v>
      </c>
      <c r="F357" s="92">
        <f t="shared" ca="1" si="254"/>
        <v>0</v>
      </c>
      <c r="G357" s="91">
        <f t="shared" ca="1" si="255"/>
        <v>0</v>
      </c>
      <c r="H357" s="92">
        <f t="shared" ca="1" si="268"/>
        <v>0</v>
      </c>
      <c r="I357" s="93">
        <f>Input!$C$4</f>
        <v>1.03</v>
      </c>
      <c r="J357" s="94">
        <f t="shared" ca="1" si="256"/>
        <v>0</v>
      </c>
      <c r="K357" s="94">
        <f>K356+K356*Input!$C$5</f>
        <v>11.180729876748259</v>
      </c>
      <c r="L357" s="91">
        <f t="shared" ca="1" si="257"/>
        <v>0</v>
      </c>
      <c r="M357" s="91">
        <f ca="1">M356+M356*Input!$C$9</f>
        <v>0</v>
      </c>
      <c r="N357" s="92">
        <f t="shared" ca="1" si="269"/>
        <v>0</v>
      </c>
      <c r="O357" s="92">
        <f t="shared" ca="1" si="270"/>
        <v>0</v>
      </c>
      <c r="P357" s="92">
        <f t="shared" ca="1" si="258"/>
        <v>0</v>
      </c>
      <c r="Q357" s="91">
        <f t="shared" ca="1" si="259"/>
        <v>0</v>
      </c>
      <c r="R357" s="92">
        <f t="shared" ca="1" si="271"/>
        <v>0</v>
      </c>
      <c r="S357" s="94">
        <f t="shared" ca="1" si="260"/>
        <v>0</v>
      </c>
      <c r="T357" s="94">
        <f>T356+T356*Input!$C$5</f>
        <v>11.180729876748259</v>
      </c>
      <c r="U357" s="91">
        <f t="shared" ca="1" si="261"/>
        <v>0</v>
      </c>
      <c r="V357" s="91">
        <f t="shared" ca="1" si="262"/>
        <v>0</v>
      </c>
      <c r="W357" s="91">
        <f t="shared" ca="1" si="263"/>
        <v>0</v>
      </c>
      <c r="X357" s="91">
        <f t="shared" ca="1" si="264"/>
        <v>0</v>
      </c>
      <c r="Y357" s="91">
        <f t="shared" ca="1" si="272"/>
        <v>0</v>
      </c>
      <c r="Z357" s="92">
        <f t="shared" ca="1" si="273"/>
        <v>-1</v>
      </c>
      <c r="AA357" s="88">
        <f t="shared" si="252"/>
        <v>30</v>
      </c>
      <c r="AB357" s="95">
        <f t="shared" ca="1" si="253"/>
        <v>0</v>
      </c>
      <c r="AC357" s="94">
        <f t="shared" ca="1" si="265"/>
        <v>0</v>
      </c>
      <c r="AD357" s="76"/>
      <c r="AE357" s="76"/>
    </row>
    <row r="358" spans="1:31" ht="12.75" x14ac:dyDescent="0.2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8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</row>
    <row r="359" spans="1:31" ht="12.75" x14ac:dyDescent="0.2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8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</row>
    <row r="360" spans="1:31" ht="12.75" x14ac:dyDescent="0.2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8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</row>
    <row r="361" spans="1:31" ht="12.75" x14ac:dyDescent="0.2">
      <c r="A361" s="62"/>
      <c r="B361" s="63" t="s">
        <v>147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4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</row>
    <row r="362" spans="1:31" ht="12.75" x14ac:dyDescent="0.2">
      <c r="A362" s="47"/>
      <c r="B362" s="47"/>
      <c r="C362" s="52" t="s">
        <v>148</v>
      </c>
      <c r="D362" s="47"/>
      <c r="E362" s="47"/>
      <c r="F362" s="47">
        <f>Formulas!B11</f>
        <v>22</v>
      </c>
      <c r="G362" s="47"/>
      <c r="H362" s="47"/>
      <c r="I362" s="47"/>
      <c r="J362" s="47"/>
      <c r="K362" s="47"/>
      <c r="L362" s="48"/>
      <c r="M362" s="52" t="s">
        <v>149</v>
      </c>
      <c r="N362" s="47"/>
      <c r="O362" s="47"/>
      <c r="P362" s="52">
        <f>Formulas!C11</f>
        <v>37</v>
      </c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</row>
    <row r="363" spans="1:31" ht="51" x14ac:dyDescent="0.2">
      <c r="A363" s="47"/>
      <c r="B363" s="52"/>
      <c r="C363" s="65" t="s">
        <v>31</v>
      </c>
      <c r="D363" s="65"/>
      <c r="E363" s="65" t="s">
        <v>32</v>
      </c>
      <c r="F363" s="65" t="s">
        <v>33</v>
      </c>
      <c r="G363" s="65" t="s">
        <v>34</v>
      </c>
      <c r="H363" s="65" t="s">
        <v>35</v>
      </c>
      <c r="I363" s="65"/>
      <c r="J363" s="65"/>
      <c r="K363" s="65" t="s">
        <v>37</v>
      </c>
      <c r="L363" s="65" t="s">
        <v>38</v>
      </c>
      <c r="M363" s="66" t="s">
        <v>65</v>
      </c>
      <c r="N363" s="67"/>
      <c r="O363" s="67" t="s">
        <v>32</v>
      </c>
      <c r="P363" s="67" t="s">
        <v>33</v>
      </c>
      <c r="Q363" s="67" t="s">
        <v>34</v>
      </c>
      <c r="R363" s="67" t="s">
        <v>35</v>
      </c>
      <c r="S363" s="67"/>
      <c r="T363" s="67" t="s">
        <v>37</v>
      </c>
      <c r="U363" s="67" t="s">
        <v>38</v>
      </c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</row>
    <row r="364" spans="1:31" ht="12.75" x14ac:dyDescent="0.2">
      <c r="A364" s="47"/>
      <c r="B364" s="52"/>
      <c r="C364" s="52">
        <f ca="1">INDIRECT("Input!D"&amp;F362)</f>
        <v>0</v>
      </c>
      <c r="D364" s="52"/>
      <c r="E364" s="52">
        <f ca="1">INDIRECT("Input!E"&amp;F362)</f>
        <v>0</v>
      </c>
      <c r="F364" s="52">
        <f ca="1">INDIRECT("Input!G"&amp;F362)</f>
        <v>0</v>
      </c>
      <c r="G364" s="52">
        <f ca="1">INDIRECT("Input!I"&amp;F362)</f>
        <v>0</v>
      </c>
      <c r="H364" s="68">
        <f ca="1">INDIRECT("Input!K"&amp;F362)</f>
        <v>0</v>
      </c>
      <c r="I364" s="52"/>
      <c r="J364" s="52"/>
      <c r="K364" s="68">
        <f ca="1">INDIRECT("Input!M"&amp;F362)</f>
        <v>0</v>
      </c>
      <c r="L364" s="52">
        <f ca="1">INDIRECT("Input!O"&amp;F362)</f>
        <v>0</v>
      </c>
      <c r="M364" s="52">
        <f ca="1">INDIRECT("Input!D"&amp;P362)</f>
        <v>0</v>
      </c>
      <c r="N364" s="52"/>
      <c r="O364" s="52">
        <f ca="1">INDIRECT("Input!E"&amp;P362)</f>
        <v>0</v>
      </c>
      <c r="P364" s="52">
        <f ca="1">INDIRECT("Input!G"&amp;P362)</f>
        <v>0</v>
      </c>
      <c r="Q364" s="52">
        <f ca="1">INDIRECT("Input!I"&amp;P362)</f>
        <v>0</v>
      </c>
      <c r="R364" s="68">
        <f ca="1">INDIRECT("Input!K"&amp;P362)</f>
        <v>0</v>
      </c>
      <c r="S364" s="52"/>
      <c r="T364" s="68">
        <f ca="1">INDIRECT("Input!M"&amp;P362)</f>
        <v>0</v>
      </c>
      <c r="U364" s="52">
        <f ca="1">INDIRECT("Input!O"&amp;P362)</f>
        <v>0</v>
      </c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</row>
    <row r="365" spans="1:31" ht="12.75" x14ac:dyDescent="0.2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8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</row>
    <row r="366" spans="1:31" ht="12.75" x14ac:dyDescent="0.2">
      <c r="A366" s="76"/>
      <c r="B366" s="76"/>
      <c r="C366" s="77" t="s">
        <v>90</v>
      </c>
      <c r="D366" s="78"/>
      <c r="E366" s="78"/>
      <c r="F366" s="78"/>
      <c r="G366" s="78"/>
      <c r="H366" s="78"/>
      <c r="I366" s="78"/>
      <c r="J366" s="78"/>
      <c r="K366" s="78"/>
      <c r="L366" s="79"/>
      <c r="M366" s="80" t="s">
        <v>91</v>
      </c>
      <c r="N366" s="81"/>
      <c r="O366" s="81"/>
      <c r="P366" s="81"/>
      <c r="Q366" s="81"/>
      <c r="R366" s="81"/>
      <c r="S366" s="81"/>
      <c r="T366" s="81"/>
      <c r="U366" s="82"/>
      <c r="V366" s="83" t="s">
        <v>92</v>
      </c>
      <c r="W366" s="78"/>
      <c r="X366" s="78"/>
      <c r="Y366" s="78"/>
      <c r="Z366" s="76"/>
      <c r="AA366" s="76"/>
      <c r="AB366" s="76"/>
      <c r="AC366" s="76"/>
      <c r="AD366" s="76"/>
      <c r="AE366" s="76"/>
    </row>
    <row r="367" spans="1:31" ht="51" x14ac:dyDescent="0.2">
      <c r="A367" s="76"/>
      <c r="B367" s="84" t="s">
        <v>94</v>
      </c>
      <c r="C367" s="85" t="s">
        <v>118</v>
      </c>
      <c r="D367" s="85" t="s">
        <v>38</v>
      </c>
      <c r="E367" s="86" t="s">
        <v>119</v>
      </c>
      <c r="F367" s="86" t="s">
        <v>120</v>
      </c>
      <c r="G367" s="86" t="s">
        <v>95</v>
      </c>
      <c r="H367" s="86" t="s">
        <v>96</v>
      </c>
      <c r="I367" s="86" t="s">
        <v>121</v>
      </c>
      <c r="J367" s="86" t="s">
        <v>122</v>
      </c>
      <c r="K367" s="86" t="s">
        <v>123</v>
      </c>
      <c r="L367" s="87" t="s">
        <v>97</v>
      </c>
      <c r="M367" s="85" t="s">
        <v>118</v>
      </c>
      <c r="N367" s="85" t="s">
        <v>38</v>
      </c>
      <c r="O367" s="86" t="s">
        <v>119</v>
      </c>
      <c r="P367" s="86" t="s">
        <v>120</v>
      </c>
      <c r="Q367" s="86" t="s">
        <v>95</v>
      </c>
      <c r="R367" s="86" t="s">
        <v>96</v>
      </c>
      <c r="S367" s="86" t="s">
        <v>122</v>
      </c>
      <c r="T367" s="86" t="s">
        <v>123</v>
      </c>
      <c r="U367" s="87" t="s">
        <v>99</v>
      </c>
      <c r="V367" s="87" t="s">
        <v>100</v>
      </c>
      <c r="W367" s="87" t="s">
        <v>101</v>
      </c>
      <c r="X367" s="87" t="s">
        <v>102</v>
      </c>
      <c r="Y367" s="87" t="s">
        <v>103</v>
      </c>
      <c r="Z367" s="86" t="s">
        <v>105</v>
      </c>
      <c r="AA367" s="88" t="str">
        <f t="shared" ref="AA367:AA397" si="274">B367</f>
        <v>Years</v>
      </c>
      <c r="AB367" s="87" t="str">
        <f t="shared" ref="AB367:AB397" si="275">Y367</f>
        <v>Cumulative Savings</v>
      </c>
      <c r="AC367" s="89" t="s">
        <v>124</v>
      </c>
      <c r="AD367" s="76"/>
      <c r="AE367" s="76"/>
    </row>
    <row r="368" spans="1:31" ht="12.75" x14ac:dyDescent="0.2">
      <c r="A368" s="76"/>
      <c r="B368" s="90">
        <v>1</v>
      </c>
      <c r="C368" s="91">
        <f ca="1">E364*(H364+K364)</f>
        <v>0</v>
      </c>
      <c r="D368" s="90">
        <f ca="1">L364</f>
        <v>0</v>
      </c>
      <c r="E368" s="90">
        <v>1</v>
      </c>
      <c r="F368" s="92">
        <f t="shared" ref="F368:F397" si="276">IF(E368=INT(E368),IF(E368=0,0,1),0)</f>
        <v>1</v>
      </c>
      <c r="G368" s="91">
        <f t="shared" ref="G368:G397" ca="1" si="277">C368*F368</f>
        <v>0</v>
      </c>
      <c r="H368" s="92">
        <f ca="1">G364*F364*E364/1000</f>
        <v>0</v>
      </c>
      <c r="I368" s="93">
        <f>Input!$C$4</f>
        <v>1.03</v>
      </c>
      <c r="J368" s="94">
        <f t="shared" ref="J368:J397" ca="1" si="278">H368*I368</f>
        <v>0</v>
      </c>
      <c r="K368" s="94">
        <f>Input!$C$3</f>
        <v>1.2</v>
      </c>
      <c r="L368" s="91">
        <f t="shared" ref="L368:L397" ca="1" si="279">H368*K368</f>
        <v>0</v>
      </c>
      <c r="M368" s="91">
        <f ca="1">O364*(R364+T364)</f>
        <v>0</v>
      </c>
      <c r="N368" s="90">
        <f ca="1">U364</f>
        <v>0</v>
      </c>
      <c r="O368" s="90">
        <v>1</v>
      </c>
      <c r="P368" s="92">
        <f t="shared" ref="P368:P397" si="280">IF(O368=INT(O368),IF(O368=0,0,1),0)</f>
        <v>1</v>
      </c>
      <c r="Q368" s="91">
        <f t="shared" ref="Q368:Q397" ca="1" si="281">M368*P368</f>
        <v>0</v>
      </c>
      <c r="R368" s="92">
        <f ca="1">Q364*P364*O364/1000</f>
        <v>0</v>
      </c>
      <c r="S368" s="94">
        <f t="shared" ref="S368:S397" ca="1" si="282">I368*R368</f>
        <v>0</v>
      </c>
      <c r="T368" s="94">
        <f>Input!$C$3</f>
        <v>1.2</v>
      </c>
      <c r="U368" s="91">
        <f t="shared" ref="U368:U397" ca="1" si="283">R368*T368</f>
        <v>0</v>
      </c>
      <c r="V368" s="91">
        <f t="shared" ref="V368:V397" ca="1" si="284">G368-Q368</f>
        <v>0</v>
      </c>
      <c r="W368" s="91">
        <f t="shared" ref="W368:W397" ca="1" si="285">L368-U368</f>
        <v>0</v>
      </c>
      <c r="X368" s="91">
        <f t="shared" ref="X368:X397" ca="1" si="286">V368+W368</f>
        <v>0</v>
      </c>
      <c r="Y368" s="91">
        <f ca="1">X368</f>
        <v>0</v>
      </c>
      <c r="Z368" s="92">
        <f ca="1">IF(Y368&lt;0,0,1)</f>
        <v>1</v>
      </c>
      <c r="AA368" s="85">
        <f t="shared" si="274"/>
        <v>1</v>
      </c>
      <c r="AB368" s="95">
        <f t="shared" ca="1" si="275"/>
        <v>0</v>
      </c>
      <c r="AC368" s="94">
        <f t="shared" ref="AC368:AC397" ca="1" si="287">J368-S368</f>
        <v>0</v>
      </c>
      <c r="AD368" s="96" t="s">
        <v>125</v>
      </c>
      <c r="AE368" s="76"/>
    </row>
    <row r="369" spans="1:31" ht="12.75" x14ac:dyDescent="0.2">
      <c r="A369" s="76"/>
      <c r="B369" s="90">
        <v>2</v>
      </c>
      <c r="C369" s="91">
        <f ca="1">C368+C368*Input!$C$9</f>
        <v>0</v>
      </c>
      <c r="D369" s="92">
        <f t="shared" ref="D369:D397" ca="1" si="288">D368</f>
        <v>0</v>
      </c>
      <c r="E369" s="92">
        <f t="shared" ref="E369:E397" ca="1" si="289">IF(D369=0,0,(B369-1)/D369)</f>
        <v>0</v>
      </c>
      <c r="F369" s="92">
        <f t="shared" ca="1" si="276"/>
        <v>0</v>
      </c>
      <c r="G369" s="91">
        <f t="shared" ca="1" si="277"/>
        <v>0</v>
      </c>
      <c r="H369" s="92">
        <f t="shared" ref="H369:H397" ca="1" si="290">H368</f>
        <v>0</v>
      </c>
      <c r="I369" s="93">
        <f>Input!$C$4</f>
        <v>1.03</v>
      </c>
      <c r="J369" s="94">
        <f t="shared" ca="1" si="278"/>
        <v>0</v>
      </c>
      <c r="K369" s="94">
        <f>K368+K368*Input!$C$5</f>
        <v>1.296</v>
      </c>
      <c r="L369" s="91">
        <f t="shared" ca="1" si="279"/>
        <v>0</v>
      </c>
      <c r="M369" s="91">
        <f ca="1">M368+M368*Input!$C$9</f>
        <v>0</v>
      </c>
      <c r="N369" s="92">
        <f t="shared" ref="N369:N397" ca="1" si="291">N368</f>
        <v>0</v>
      </c>
      <c r="O369" s="92">
        <f t="shared" ref="O369:O397" ca="1" si="292">IF(N369=0,0,(B369-1)/N369)</f>
        <v>0</v>
      </c>
      <c r="P369" s="92">
        <f t="shared" ca="1" si="280"/>
        <v>0</v>
      </c>
      <c r="Q369" s="91">
        <f t="shared" ca="1" si="281"/>
        <v>0</v>
      </c>
      <c r="R369" s="92">
        <f t="shared" ref="R369:R397" ca="1" si="293">R368</f>
        <v>0</v>
      </c>
      <c r="S369" s="94">
        <f t="shared" ca="1" si="282"/>
        <v>0</v>
      </c>
      <c r="T369" s="94">
        <f>T368+T368*Input!$C$5</f>
        <v>1.296</v>
      </c>
      <c r="U369" s="91">
        <f t="shared" ca="1" si="283"/>
        <v>0</v>
      </c>
      <c r="V369" s="91">
        <f t="shared" ca="1" si="284"/>
        <v>0</v>
      </c>
      <c r="W369" s="91">
        <f t="shared" ca="1" si="285"/>
        <v>0</v>
      </c>
      <c r="X369" s="91">
        <f t="shared" ca="1" si="286"/>
        <v>0</v>
      </c>
      <c r="Y369" s="91">
        <f t="shared" ref="Y369:Y397" ca="1" si="294">X369+Y368</f>
        <v>0</v>
      </c>
      <c r="Z369" s="92">
        <f t="shared" ref="Z369:Z397" ca="1" si="295">IF(Z368=-1,-1,IF(Z368=1,-1,IF(Y369&lt;0,0,1)))</f>
        <v>-1</v>
      </c>
      <c r="AA369" s="88">
        <f t="shared" si="274"/>
        <v>2</v>
      </c>
      <c r="AB369" s="95">
        <f t="shared" ca="1" si="275"/>
        <v>0</v>
      </c>
      <c r="AC369" s="94">
        <f t="shared" ca="1" si="287"/>
        <v>0</v>
      </c>
      <c r="AD369" s="76"/>
      <c r="AE369" s="76"/>
    </row>
    <row r="370" spans="1:31" ht="12.75" x14ac:dyDescent="0.2">
      <c r="A370" s="76"/>
      <c r="B370" s="90">
        <v>3</v>
      </c>
      <c r="C370" s="91">
        <f ca="1">C369+C369*Input!$C$9</f>
        <v>0</v>
      </c>
      <c r="D370" s="92">
        <f t="shared" ca="1" si="288"/>
        <v>0</v>
      </c>
      <c r="E370" s="92">
        <f t="shared" ca="1" si="289"/>
        <v>0</v>
      </c>
      <c r="F370" s="92">
        <f t="shared" ca="1" si="276"/>
        <v>0</v>
      </c>
      <c r="G370" s="91">
        <f t="shared" ca="1" si="277"/>
        <v>0</v>
      </c>
      <c r="H370" s="92">
        <f t="shared" ca="1" si="290"/>
        <v>0</v>
      </c>
      <c r="I370" s="93">
        <f>Input!$C$4</f>
        <v>1.03</v>
      </c>
      <c r="J370" s="94">
        <f t="shared" ca="1" si="278"/>
        <v>0</v>
      </c>
      <c r="K370" s="94">
        <f>K369+K369*Input!$C$5</f>
        <v>1.39968</v>
      </c>
      <c r="L370" s="91">
        <f t="shared" ca="1" si="279"/>
        <v>0</v>
      </c>
      <c r="M370" s="91">
        <f ca="1">M369+M369*Input!$C$9</f>
        <v>0</v>
      </c>
      <c r="N370" s="92">
        <f t="shared" ca="1" si="291"/>
        <v>0</v>
      </c>
      <c r="O370" s="92">
        <f t="shared" ca="1" si="292"/>
        <v>0</v>
      </c>
      <c r="P370" s="92">
        <f t="shared" ca="1" si="280"/>
        <v>0</v>
      </c>
      <c r="Q370" s="91">
        <f t="shared" ca="1" si="281"/>
        <v>0</v>
      </c>
      <c r="R370" s="92">
        <f t="shared" ca="1" si="293"/>
        <v>0</v>
      </c>
      <c r="S370" s="94">
        <f t="shared" ca="1" si="282"/>
        <v>0</v>
      </c>
      <c r="T370" s="94">
        <f>T369+T369*Input!$C$5</f>
        <v>1.39968</v>
      </c>
      <c r="U370" s="91">
        <f t="shared" ca="1" si="283"/>
        <v>0</v>
      </c>
      <c r="V370" s="91">
        <f t="shared" ca="1" si="284"/>
        <v>0</v>
      </c>
      <c r="W370" s="91">
        <f t="shared" ca="1" si="285"/>
        <v>0</v>
      </c>
      <c r="X370" s="91">
        <f t="shared" ca="1" si="286"/>
        <v>0</v>
      </c>
      <c r="Y370" s="91">
        <f t="shared" ca="1" si="294"/>
        <v>0</v>
      </c>
      <c r="Z370" s="92">
        <f t="shared" ca="1" si="295"/>
        <v>-1</v>
      </c>
      <c r="AA370" s="88">
        <f t="shared" si="274"/>
        <v>3</v>
      </c>
      <c r="AB370" s="95">
        <f t="shared" ca="1" si="275"/>
        <v>0</v>
      </c>
      <c r="AC370" s="94">
        <f t="shared" ca="1" si="287"/>
        <v>0</v>
      </c>
      <c r="AD370" s="76"/>
      <c r="AE370" s="76"/>
    </row>
    <row r="371" spans="1:31" ht="12.75" x14ac:dyDescent="0.2">
      <c r="A371" s="76"/>
      <c r="B371" s="90">
        <v>4</v>
      </c>
      <c r="C371" s="91">
        <f ca="1">C370+C370*Input!$C$9</f>
        <v>0</v>
      </c>
      <c r="D371" s="92">
        <f t="shared" ca="1" si="288"/>
        <v>0</v>
      </c>
      <c r="E371" s="92">
        <f t="shared" ca="1" si="289"/>
        <v>0</v>
      </c>
      <c r="F371" s="92">
        <f t="shared" ca="1" si="276"/>
        <v>0</v>
      </c>
      <c r="G371" s="91">
        <f t="shared" ca="1" si="277"/>
        <v>0</v>
      </c>
      <c r="H371" s="92">
        <f t="shared" ca="1" si="290"/>
        <v>0</v>
      </c>
      <c r="I371" s="93">
        <f>Input!$C$4</f>
        <v>1.03</v>
      </c>
      <c r="J371" s="94">
        <f t="shared" ca="1" si="278"/>
        <v>0</v>
      </c>
      <c r="K371" s="94">
        <f>K370+K370*Input!$C$5</f>
        <v>1.5116544000000001</v>
      </c>
      <c r="L371" s="91">
        <f t="shared" ca="1" si="279"/>
        <v>0</v>
      </c>
      <c r="M371" s="91">
        <f ca="1">M370+M370*Input!$C$9</f>
        <v>0</v>
      </c>
      <c r="N371" s="92">
        <f t="shared" ca="1" si="291"/>
        <v>0</v>
      </c>
      <c r="O371" s="92">
        <f t="shared" ca="1" si="292"/>
        <v>0</v>
      </c>
      <c r="P371" s="92">
        <f t="shared" ca="1" si="280"/>
        <v>0</v>
      </c>
      <c r="Q371" s="91">
        <f t="shared" ca="1" si="281"/>
        <v>0</v>
      </c>
      <c r="R371" s="92">
        <f t="shared" ca="1" si="293"/>
        <v>0</v>
      </c>
      <c r="S371" s="94">
        <f t="shared" ca="1" si="282"/>
        <v>0</v>
      </c>
      <c r="T371" s="94">
        <f>T370+T370*Input!$C$5</f>
        <v>1.5116544000000001</v>
      </c>
      <c r="U371" s="91">
        <f t="shared" ca="1" si="283"/>
        <v>0</v>
      </c>
      <c r="V371" s="91">
        <f t="shared" ca="1" si="284"/>
        <v>0</v>
      </c>
      <c r="W371" s="91">
        <f t="shared" ca="1" si="285"/>
        <v>0</v>
      </c>
      <c r="X371" s="91">
        <f t="shared" ca="1" si="286"/>
        <v>0</v>
      </c>
      <c r="Y371" s="91">
        <f t="shared" ca="1" si="294"/>
        <v>0</v>
      </c>
      <c r="Z371" s="92">
        <f t="shared" ca="1" si="295"/>
        <v>-1</v>
      </c>
      <c r="AA371" s="88">
        <f t="shared" si="274"/>
        <v>4</v>
      </c>
      <c r="AB371" s="95">
        <f t="shared" ca="1" si="275"/>
        <v>0</v>
      </c>
      <c r="AC371" s="94">
        <f t="shared" ca="1" si="287"/>
        <v>0</v>
      </c>
      <c r="AD371" s="76"/>
      <c r="AE371" s="76"/>
    </row>
    <row r="372" spans="1:31" ht="12.75" x14ac:dyDescent="0.2">
      <c r="A372" s="76"/>
      <c r="B372" s="90">
        <v>5</v>
      </c>
      <c r="C372" s="91">
        <f ca="1">C371+C371*Input!$C$9</f>
        <v>0</v>
      </c>
      <c r="D372" s="92">
        <f t="shared" ca="1" si="288"/>
        <v>0</v>
      </c>
      <c r="E372" s="92">
        <f t="shared" ca="1" si="289"/>
        <v>0</v>
      </c>
      <c r="F372" s="92">
        <f t="shared" ca="1" si="276"/>
        <v>0</v>
      </c>
      <c r="G372" s="91">
        <f t="shared" ca="1" si="277"/>
        <v>0</v>
      </c>
      <c r="H372" s="92">
        <f t="shared" ca="1" si="290"/>
        <v>0</v>
      </c>
      <c r="I372" s="93">
        <f>Input!$C$4</f>
        <v>1.03</v>
      </c>
      <c r="J372" s="94">
        <f t="shared" ca="1" si="278"/>
        <v>0</v>
      </c>
      <c r="K372" s="94">
        <f>K371+K371*Input!$C$5</f>
        <v>1.6325867520000001</v>
      </c>
      <c r="L372" s="91">
        <f t="shared" ca="1" si="279"/>
        <v>0</v>
      </c>
      <c r="M372" s="91">
        <f ca="1">M371+M371*Input!$C$9</f>
        <v>0</v>
      </c>
      <c r="N372" s="92">
        <f t="shared" ca="1" si="291"/>
        <v>0</v>
      </c>
      <c r="O372" s="92">
        <f t="shared" ca="1" si="292"/>
        <v>0</v>
      </c>
      <c r="P372" s="92">
        <f t="shared" ca="1" si="280"/>
        <v>0</v>
      </c>
      <c r="Q372" s="91">
        <f t="shared" ca="1" si="281"/>
        <v>0</v>
      </c>
      <c r="R372" s="92">
        <f t="shared" ca="1" si="293"/>
        <v>0</v>
      </c>
      <c r="S372" s="94">
        <f t="shared" ca="1" si="282"/>
        <v>0</v>
      </c>
      <c r="T372" s="94">
        <f>T371+T371*Input!$C$5</f>
        <v>1.6325867520000001</v>
      </c>
      <c r="U372" s="91">
        <f t="shared" ca="1" si="283"/>
        <v>0</v>
      </c>
      <c r="V372" s="91">
        <f t="shared" ca="1" si="284"/>
        <v>0</v>
      </c>
      <c r="W372" s="91">
        <f t="shared" ca="1" si="285"/>
        <v>0</v>
      </c>
      <c r="X372" s="91">
        <f t="shared" ca="1" si="286"/>
        <v>0</v>
      </c>
      <c r="Y372" s="91">
        <f t="shared" ca="1" si="294"/>
        <v>0</v>
      </c>
      <c r="Z372" s="92">
        <f t="shared" ca="1" si="295"/>
        <v>-1</v>
      </c>
      <c r="AA372" s="88">
        <f t="shared" si="274"/>
        <v>5</v>
      </c>
      <c r="AB372" s="95">
        <f t="shared" ca="1" si="275"/>
        <v>0</v>
      </c>
      <c r="AC372" s="94">
        <f t="shared" ca="1" si="287"/>
        <v>0</v>
      </c>
      <c r="AD372" s="76"/>
      <c r="AE372" s="76"/>
    </row>
    <row r="373" spans="1:31" ht="12.75" x14ac:dyDescent="0.2">
      <c r="A373" s="76"/>
      <c r="B373" s="90">
        <v>6</v>
      </c>
      <c r="C373" s="91">
        <f ca="1">C372+C372*Input!$C$9</f>
        <v>0</v>
      </c>
      <c r="D373" s="92">
        <f t="shared" ca="1" si="288"/>
        <v>0</v>
      </c>
      <c r="E373" s="92">
        <f t="shared" ca="1" si="289"/>
        <v>0</v>
      </c>
      <c r="F373" s="92">
        <f t="shared" ca="1" si="276"/>
        <v>0</v>
      </c>
      <c r="G373" s="91">
        <f t="shared" ca="1" si="277"/>
        <v>0</v>
      </c>
      <c r="H373" s="92">
        <f t="shared" ca="1" si="290"/>
        <v>0</v>
      </c>
      <c r="I373" s="93">
        <f>Input!$C$4</f>
        <v>1.03</v>
      </c>
      <c r="J373" s="94">
        <f t="shared" ca="1" si="278"/>
        <v>0</v>
      </c>
      <c r="K373" s="94">
        <f>K372+K372*Input!$C$5</f>
        <v>1.7631936921600002</v>
      </c>
      <c r="L373" s="91">
        <f t="shared" ca="1" si="279"/>
        <v>0</v>
      </c>
      <c r="M373" s="91">
        <f ca="1">M372+M372*Input!$C$9</f>
        <v>0</v>
      </c>
      <c r="N373" s="92">
        <f t="shared" ca="1" si="291"/>
        <v>0</v>
      </c>
      <c r="O373" s="92">
        <f t="shared" ca="1" si="292"/>
        <v>0</v>
      </c>
      <c r="P373" s="92">
        <f t="shared" ca="1" si="280"/>
        <v>0</v>
      </c>
      <c r="Q373" s="91">
        <f t="shared" ca="1" si="281"/>
        <v>0</v>
      </c>
      <c r="R373" s="92">
        <f t="shared" ca="1" si="293"/>
        <v>0</v>
      </c>
      <c r="S373" s="94">
        <f t="shared" ca="1" si="282"/>
        <v>0</v>
      </c>
      <c r="T373" s="94">
        <f>T372+T372*Input!$C$5</f>
        <v>1.7631936921600002</v>
      </c>
      <c r="U373" s="91">
        <f t="shared" ca="1" si="283"/>
        <v>0</v>
      </c>
      <c r="V373" s="91">
        <f t="shared" ca="1" si="284"/>
        <v>0</v>
      </c>
      <c r="W373" s="91">
        <f t="shared" ca="1" si="285"/>
        <v>0</v>
      </c>
      <c r="X373" s="91">
        <f t="shared" ca="1" si="286"/>
        <v>0</v>
      </c>
      <c r="Y373" s="91">
        <f t="shared" ca="1" si="294"/>
        <v>0</v>
      </c>
      <c r="Z373" s="92">
        <f t="shared" ca="1" si="295"/>
        <v>-1</v>
      </c>
      <c r="AA373" s="88">
        <f t="shared" si="274"/>
        <v>6</v>
      </c>
      <c r="AB373" s="95">
        <f t="shared" ca="1" si="275"/>
        <v>0</v>
      </c>
      <c r="AC373" s="94">
        <f t="shared" ca="1" si="287"/>
        <v>0</v>
      </c>
      <c r="AD373" s="76"/>
      <c r="AE373" s="76"/>
    </row>
    <row r="374" spans="1:31" ht="12.75" x14ac:dyDescent="0.2">
      <c r="A374" s="76"/>
      <c r="B374" s="90">
        <v>7</v>
      </c>
      <c r="C374" s="91">
        <f ca="1">C373+C373*Input!$C$9</f>
        <v>0</v>
      </c>
      <c r="D374" s="92">
        <f t="shared" ca="1" si="288"/>
        <v>0</v>
      </c>
      <c r="E374" s="92">
        <f t="shared" ca="1" si="289"/>
        <v>0</v>
      </c>
      <c r="F374" s="92">
        <f t="shared" ca="1" si="276"/>
        <v>0</v>
      </c>
      <c r="G374" s="91">
        <f t="shared" ca="1" si="277"/>
        <v>0</v>
      </c>
      <c r="H374" s="92">
        <f t="shared" ca="1" si="290"/>
        <v>0</v>
      </c>
      <c r="I374" s="93">
        <f>Input!$C$4</f>
        <v>1.03</v>
      </c>
      <c r="J374" s="94">
        <f t="shared" ca="1" si="278"/>
        <v>0</v>
      </c>
      <c r="K374" s="94">
        <f>K373+K373*Input!$C$5</f>
        <v>1.9042491875328003</v>
      </c>
      <c r="L374" s="91">
        <f t="shared" ca="1" si="279"/>
        <v>0</v>
      </c>
      <c r="M374" s="91">
        <f ca="1">M373+M373*Input!$C$9</f>
        <v>0</v>
      </c>
      <c r="N374" s="92">
        <f t="shared" ca="1" si="291"/>
        <v>0</v>
      </c>
      <c r="O374" s="92">
        <f t="shared" ca="1" si="292"/>
        <v>0</v>
      </c>
      <c r="P374" s="92">
        <f t="shared" ca="1" si="280"/>
        <v>0</v>
      </c>
      <c r="Q374" s="91">
        <f t="shared" ca="1" si="281"/>
        <v>0</v>
      </c>
      <c r="R374" s="92">
        <f t="shared" ca="1" si="293"/>
        <v>0</v>
      </c>
      <c r="S374" s="94">
        <f t="shared" ca="1" si="282"/>
        <v>0</v>
      </c>
      <c r="T374" s="94">
        <f>T373+T373*Input!$C$5</f>
        <v>1.9042491875328003</v>
      </c>
      <c r="U374" s="91">
        <f t="shared" ca="1" si="283"/>
        <v>0</v>
      </c>
      <c r="V374" s="91">
        <f t="shared" ca="1" si="284"/>
        <v>0</v>
      </c>
      <c r="W374" s="91">
        <f t="shared" ca="1" si="285"/>
        <v>0</v>
      </c>
      <c r="X374" s="91">
        <f t="shared" ca="1" si="286"/>
        <v>0</v>
      </c>
      <c r="Y374" s="91">
        <f t="shared" ca="1" si="294"/>
        <v>0</v>
      </c>
      <c r="Z374" s="92">
        <f t="shared" ca="1" si="295"/>
        <v>-1</v>
      </c>
      <c r="AA374" s="88">
        <f t="shared" si="274"/>
        <v>7</v>
      </c>
      <c r="AB374" s="95">
        <f t="shared" ca="1" si="275"/>
        <v>0</v>
      </c>
      <c r="AC374" s="94">
        <f t="shared" ca="1" si="287"/>
        <v>0</v>
      </c>
      <c r="AD374" s="76"/>
      <c r="AE374" s="76"/>
    </row>
    <row r="375" spans="1:31" ht="12.75" x14ac:dyDescent="0.2">
      <c r="A375" s="76"/>
      <c r="B375" s="90">
        <v>8</v>
      </c>
      <c r="C375" s="91">
        <f ca="1">C374+C374*Input!$C$9</f>
        <v>0</v>
      </c>
      <c r="D375" s="92">
        <f t="shared" ca="1" si="288"/>
        <v>0</v>
      </c>
      <c r="E375" s="92">
        <f t="shared" ca="1" si="289"/>
        <v>0</v>
      </c>
      <c r="F375" s="92">
        <f t="shared" ca="1" si="276"/>
        <v>0</v>
      </c>
      <c r="G375" s="91">
        <f t="shared" ca="1" si="277"/>
        <v>0</v>
      </c>
      <c r="H375" s="92">
        <f t="shared" ca="1" si="290"/>
        <v>0</v>
      </c>
      <c r="I375" s="93">
        <f>Input!$C$4</f>
        <v>1.03</v>
      </c>
      <c r="J375" s="94">
        <f t="shared" ca="1" si="278"/>
        <v>0</v>
      </c>
      <c r="K375" s="94">
        <f>K374+K374*Input!$C$5</f>
        <v>2.0565891225354243</v>
      </c>
      <c r="L375" s="91">
        <f t="shared" ca="1" si="279"/>
        <v>0</v>
      </c>
      <c r="M375" s="91">
        <f ca="1">M374+M374*Input!$C$9</f>
        <v>0</v>
      </c>
      <c r="N375" s="92">
        <f t="shared" ca="1" si="291"/>
        <v>0</v>
      </c>
      <c r="O375" s="92">
        <f t="shared" ca="1" si="292"/>
        <v>0</v>
      </c>
      <c r="P375" s="92">
        <f t="shared" ca="1" si="280"/>
        <v>0</v>
      </c>
      <c r="Q375" s="91">
        <f t="shared" ca="1" si="281"/>
        <v>0</v>
      </c>
      <c r="R375" s="92">
        <f t="shared" ca="1" si="293"/>
        <v>0</v>
      </c>
      <c r="S375" s="94">
        <f t="shared" ca="1" si="282"/>
        <v>0</v>
      </c>
      <c r="T375" s="94">
        <f>T374+T374*Input!$C$5</f>
        <v>2.0565891225354243</v>
      </c>
      <c r="U375" s="91">
        <f t="shared" ca="1" si="283"/>
        <v>0</v>
      </c>
      <c r="V375" s="91">
        <f t="shared" ca="1" si="284"/>
        <v>0</v>
      </c>
      <c r="W375" s="91">
        <f t="shared" ca="1" si="285"/>
        <v>0</v>
      </c>
      <c r="X375" s="91">
        <f t="shared" ca="1" si="286"/>
        <v>0</v>
      </c>
      <c r="Y375" s="91">
        <f t="shared" ca="1" si="294"/>
        <v>0</v>
      </c>
      <c r="Z375" s="92">
        <f t="shared" ca="1" si="295"/>
        <v>-1</v>
      </c>
      <c r="AA375" s="88">
        <f t="shared" si="274"/>
        <v>8</v>
      </c>
      <c r="AB375" s="95">
        <f t="shared" ca="1" si="275"/>
        <v>0</v>
      </c>
      <c r="AC375" s="94">
        <f t="shared" ca="1" si="287"/>
        <v>0</v>
      </c>
      <c r="AD375" s="76"/>
      <c r="AE375" s="76"/>
    </row>
    <row r="376" spans="1:31" ht="12.75" x14ac:dyDescent="0.2">
      <c r="A376" s="76"/>
      <c r="B376" s="90">
        <v>9</v>
      </c>
      <c r="C376" s="91">
        <f ca="1">C375+C375*Input!$C$9</f>
        <v>0</v>
      </c>
      <c r="D376" s="92">
        <f t="shared" ca="1" si="288"/>
        <v>0</v>
      </c>
      <c r="E376" s="92">
        <f t="shared" ca="1" si="289"/>
        <v>0</v>
      </c>
      <c r="F376" s="92">
        <f t="shared" ca="1" si="276"/>
        <v>0</v>
      </c>
      <c r="G376" s="91">
        <f t="shared" ca="1" si="277"/>
        <v>0</v>
      </c>
      <c r="H376" s="92">
        <f t="shared" ca="1" si="290"/>
        <v>0</v>
      </c>
      <c r="I376" s="93">
        <f>Input!$C$4</f>
        <v>1.03</v>
      </c>
      <c r="J376" s="94">
        <f t="shared" ca="1" si="278"/>
        <v>0</v>
      </c>
      <c r="K376" s="94">
        <f>K375+K375*Input!$C$5</f>
        <v>2.2211162523382582</v>
      </c>
      <c r="L376" s="91">
        <f t="shared" ca="1" si="279"/>
        <v>0</v>
      </c>
      <c r="M376" s="91">
        <f ca="1">M375+M375*Input!$C$9</f>
        <v>0</v>
      </c>
      <c r="N376" s="92">
        <f t="shared" ca="1" si="291"/>
        <v>0</v>
      </c>
      <c r="O376" s="92">
        <f t="shared" ca="1" si="292"/>
        <v>0</v>
      </c>
      <c r="P376" s="92">
        <f t="shared" ca="1" si="280"/>
        <v>0</v>
      </c>
      <c r="Q376" s="91">
        <f t="shared" ca="1" si="281"/>
        <v>0</v>
      </c>
      <c r="R376" s="92">
        <f t="shared" ca="1" si="293"/>
        <v>0</v>
      </c>
      <c r="S376" s="94">
        <f t="shared" ca="1" si="282"/>
        <v>0</v>
      </c>
      <c r="T376" s="94">
        <f>T375+T375*Input!$C$5</f>
        <v>2.2211162523382582</v>
      </c>
      <c r="U376" s="91">
        <f t="shared" ca="1" si="283"/>
        <v>0</v>
      </c>
      <c r="V376" s="91">
        <f t="shared" ca="1" si="284"/>
        <v>0</v>
      </c>
      <c r="W376" s="91">
        <f t="shared" ca="1" si="285"/>
        <v>0</v>
      </c>
      <c r="X376" s="91">
        <f t="shared" ca="1" si="286"/>
        <v>0</v>
      </c>
      <c r="Y376" s="91">
        <f t="shared" ca="1" si="294"/>
        <v>0</v>
      </c>
      <c r="Z376" s="92">
        <f t="shared" ca="1" si="295"/>
        <v>-1</v>
      </c>
      <c r="AA376" s="88">
        <f t="shared" si="274"/>
        <v>9</v>
      </c>
      <c r="AB376" s="95">
        <f t="shared" ca="1" si="275"/>
        <v>0</v>
      </c>
      <c r="AC376" s="94">
        <f t="shared" ca="1" si="287"/>
        <v>0</v>
      </c>
      <c r="AD376" s="76"/>
      <c r="AE376" s="76"/>
    </row>
    <row r="377" spans="1:31" ht="12.75" x14ac:dyDescent="0.2">
      <c r="A377" s="76"/>
      <c r="B377" s="90">
        <v>10</v>
      </c>
      <c r="C377" s="91">
        <f ca="1">C376+C376*Input!$C$9</f>
        <v>0</v>
      </c>
      <c r="D377" s="92">
        <f t="shared" ca="1" si="288"/>
        <v>0</v>
      </c>
      <c r="E377" s="92">
        <f t="shared" ca="1" si="289"/>
        <v>0</v>
      </c>
      <c r="F377" s="92">
        <f t="shared" ca="1" si="276"/>
        <v>0</v>
      </c>
      <c r="G377" s="91">
        <f t="shared" ca="1" si="277"/>
        <v>0</v>
      </c>
      <c r="H377" s="92">
        <f t="shared" ca="1" si="290"/>
        <v>0</v>
      </c>
      <c r="I377" s="93">
        <f>Input!$C$4</f>
        <v>1.03</v>
      </c>
      <c r="J377" s="94">
        <f t="shared" ca="1" si="278"/>
        <v>0</v>
      </c>
      <c r="K377" s="94">
        <f>K376+K376*Input!$C$5</f>
        <v>2.3988055525253187</v>
      </c>
      <c r="L377" s="91">
        <f t="shared" ca="1" si="279"/>
        <v>0</v>
      </c>
      <c r="M377" s="91">
        <f ca="1">M376+M376*Input!$C$9</f>
        <v>0</v>
      </c>
      <c r="N377" s="92">
        <f t="shared" ca="1" si="291"/>
        <v>0</v>
      </c>
      <c r="O377" s="92">
        <f t="shared" ca="1" si="292"/>
        <v>0</v>
      </c>
      <c r="P377" s="92">
        <f t="shared" ca="1" si="280"/>
        <v>0</v>
      </c>
      <c r="Q377" s="91">
        <f t="shared" ca="1" si="281"/>
        <v>0</v>
      </c>
      <c r="R377" s="92">
        <f t="shared" ca="1" si="293"/>
        <v>0</v>
      </c>
      <c r="S377" s="94">
        <f t="shared" ca="1" si="282"/>
        <v>0</v>
      </c>
      <c r="T377" s="94">
        <f>T376+T376*Input!$C$5</f>
        <v>2.3988055525253187</v>
      </c>
      <c r="U377" s="91">
        <f t="shared" ca="1" si="283"/>
        <v>0</v>
      </c>
      <c r="V377" s="91">
        <f t="shared" ca="1" si="284"/>
        <v>0</v>
      </c>
      <c r="W377" s="91">
        <f t="shared" ca="1" si="285"/>
        <v>0</v>
      </c>
      <c r="X377" s="91">
        <f t="shared" ca="1" si="286"/>
        <v>0</v>
      </c>
      <c r="Y377" s="91">
        <f t="shared" ca="1" si="294"/>
        <v>0</v>
      </c>
      <c r="Z377" s="92">
        <f t="shared" ca="1" si="295"/>
        <v>-1</v>
      </c>
      <c r="AA377" s="88">
        <f t="shared" si="274"/>
        <v>10</v>
      </c>
      <c r="AB377" s="95">
        <f t="shared" ca="1" si="275"/>
        <v>0</v>
      </c>
      <c r="AC377" s="94">
        <f t="shared" ca="1" si="287"/>
        <v>0</v>
      </c>
      <c r="AD377" s="76"/>
      <c r="AE377" s="76"/>
    </row>
    <row r="378" spans="1:31" ht="12.75" x14ac:dyDescent="0.2">
      <c r="A378" s="76"/>
      <c r="B378" s="90">
        <v>11</v>
      </c>
      <c r="C378" s="91">
        <f ca="1">C377+C377*Input!$C$9</f>
        <v>0</v>
      </c>
      <c r="D378" s="92">
        <f t="shared" ca="1" si="288"/>
        <v>0</v>
      </c>
      <c r="E378" s="92">
        <f t="shared" ca="1" si="289"/>
        <v>0</v>
      </c>
      <c r="F378" s="92">
        <f t="shared" ca="1" si="276"/>
        <v>0</v>
      </c>
      <c r="G378" s="91">
        <f t="shared" ca="1" si="277"/>
        <v>0</v>
      </c>
      <c r="H378" s="92">
        <f t="shared" ca="1" si="290"/>
        <v>0</v>
      </c>
      <c r="I378" s="93">
        <f>Input!$C$4</f>
        <v>1.03</v>
      </c>
      <c r="J378" s="94">
        <f t="shared" ca="1" si="278"/>
        <v>0</v>
      </c>
      <c r="K378" s="94">
        <f>K377+K377*Input!$C$5</f>
        <v>2.5907099967273441</v>
      </c>
      <c r="L378" s="91">
        <f t="shared" ca="1" si="279"/>
        <v>0</v>
      </c>
      <c r="M378" s="91">
        <f ca="1">M377+M377*Input!$C$9</f>
        <v>0</v>
      </c>
      <c r="N378" s="92">
        <f t="shared" ca="1" si="291"/>
        <v>0</v>
      </c>
      <c r="O378" s="92">
        <f t="shared" ca="1" si="292"/>
        <v>0</v>
      </c>
      <c r="P378" s="92">
        <f t="shared" ca="1" si="280"/>
        <v>0</v>
      </c>
      <c r="Q378" s="91">
        <f t="shared" ca="1" si="281"/>
        <v>0</v>
      </c>
      <c r="R378" s="92">
        <f t="shared" ca="1" si="293"/>
        <v>0</v>
      </c>
      <c r="S378" s="94">
        <f t="shared" ca="1" si="282"/>
        <v>0</v>
      </c>
      <c r="T378" s="94">
        <f>T377+T377*Input!$C$5</f>
        <v>2.5907099967273441</v>
      </c>
      <c r="U378" s="91">
        <f t="shared" ca="1" si="283"/>
        <v>0</v>
      </c>
      <c r="V378" s="91">
        <f t="shared" ca="1" si="284"/>
        <v>0</v>
      </c>
      <c r="W378" s="91">
        <f t="shared" ca="1" si="285"/>
        <v>0</v>
      </c>
      <c r="X378" s="91">
        <f t="shared" ca="1" si="286"/>
        <v>0</v>
      </c>
      <c r="Y378" s="91">
        <f t="shared" ca="1" si="294"/>
        <v>0</v>
      </c>
      <c r="Z378" s="92">
        <f t="shared" ca="1" si="295"/>
        <v>-1</v>
      </c>
      <c r="AA378" s="88">
        <f t="shared" si="274"/>
        <v>11</v>
      </c>
      <c r="AB378" s="95">
        <f t="shared" ca="1" si="275"/>
        <v>0</v>
      </c>
      <c r="AC378" s="94">
        <f t="shared" ca="1" si="287"/>
        <v>0</v>
      </c>
      <c r="AD378" s="76"/>
      <c r="AE378" s="76"/>
    </row>
    <row r="379" spans="1:31" ht="12.75" x14ac:dyDescent="0.2">
      <c r="A379" s="76"/>
      <c r="B379" s="90">
        <v>12</v>
      </c>
      <c r="C379" s="91">
        <f ca="1">C378+C378*Input!$C$9</f>
        <v>0</v>
      </c>
      <c r="D379" s="92">
        <f t="shared" ca="1" si="288"/>
        <v>0</v>
      </c>
      <c r="E379" s="92">
        <f t="shared" ca="1" si="289"/>
        <v>0</v>
      </c>
      <c r="F379" s="92">
        <f t="shared" ca="1" si="276"/>
        <v>0</v>
      </c>
      <c r="G379" s="91">
        <f t="shared" ca="1" si="277"/>
        <v>0</v>
      </c>
      <c r="H379" s="92">
        <f t="shared" ca="1" si="290"/>
        <v>0</v>
      </c>
      <c r="I379" s="93">
        <f>Input!$C$4</f>
        <v>1.03</v>
      </c>
      <c r="J379" s="94">
        <f t="shared" ca="1" si="278"/>
        <v>0</v>
      </c>
      <c r="K379" s="94">
        <f>K378+K378*Input!$C$5</f>
        <v>2.7979667964655315</v>
      </c>
      <c r="L379" s="91">
        <f t="shared" ca="1" si="279"/>
        <v>0</v>
      </c>
      <c r="M379" s="91">
        <f ca="1">M378+M378*Input!$C$9</f>
        <v>0</v>
      </c>
      <c r="N379" s="92">
        <f t="shared" ca="1" si="291"/>
        <v>0</v>
      </c>
      <c r="O379" s="92">
        <f t="shared" ca="1" si="292"/>
        <v>0</v>
      </c>
      <c r="P379" s="92">
        <f t="shared" ca="1" si="280"/>
        <v>0</v>
      </c>
      <c r="Q379" s="91">
        <f t="shared" ca="1" si="281"/>
        <v>0</v>
      </c>
      <c r="R379" s="92">
        <f t="shared" ca="1" si="293"/>
        <v>0</v>
      </c>
      <c r="S379" s="94">
        <f t="shared" ca="1" si="282"/>
        <v>0</v>
      </c>
      <c r="T379" s="94">
        <f>T378+T378*Input!$C$5</f>
        <v>2.7979667964655315</v>
      </c>
      <c r="U379" s="91">
        <f t="shared" ca="1" si="283"/>
        <v>0</v>
      </c>
      <c r="V379" s="91">
        <f t="shared" ca="1" si="284"/>
        <v>0</v>
      </c>
      <c r="W379" s="91">
        <f t="shared" ca="1" si="285"/>
        <v>0</v>
      </c>
      <c r="X379" s="91">
        <f t="shared" ca="1" si="286"/>
        <v>0</v>
      </c>
      <c r="Y379" s="91">
        <f t="shared" ca="1" si="294"/>
        <v>0</v>
      </c>
      <c r="Z379" s="92">
        <f t="shared" ca="1" si="295"/>
        <v>-1</v>
      </c>
      <c r="AA379" s="88">
        <f t="shared" si="274"/>
        <v>12</v>
      </c>
      <c r="AB379" s="95">
        <f t="shared" ca="1" si="275"/>
        <v>0</v>
      </c>
      <c r="AC379" s="94">
        <f t="shared" ca="1" si="287"/>
        <v>0</v>
      </c>
      <c r="AD379" s="76"/>
      <c r="AE379" s="76"/>
    </row>
    <row r="380" spans="1:31" ht="12.75" x14ac:dyDescent="0.2">
      <c r="A380" s="76"/>
      <c r="B380" s="90">
        <v>13</v>
      </c>
      <c r="C380" s="91">
        <f ca="1">C379+C379*Input!$C$9</f>
        <v>0</v>
      </c>
      <c r="D380" s="92">
        <f t="shared" ca="1" si="288"/>
        <v>0</v>
      </c>
      <c r="E380" s="92">
        <f t="shared" ca="1" si="289"/>
        <v>0</v>
      </c>
      <c r="F380" s="92">
        <f t="shared" ca="1" si="276"/>
        <v>0</v>
      </c>
      <c r="G380" s="91">
        <f t="shared" ca="1" si="277"/>
        <v>0</v>
      </c>
      <c r="H380" s="92">
        <f t="shared" ca="1" si="290"/>
        <v>0</v>
      </c>
      <c r="I380" s="93">
        <f>Input!$C$4</f>
        <v>1.03</v>
      </c>
      <c r="J380" s="94">
        <f t="shared" ca="1" si="278"/>
        <v>0</v>
      </c>
      <c r="K380" s="94">
        <f>K379+K379*Input!$C$5</f>
        <v>3.0218041401827742</v>
      </c>
      <c r="L380" s="91">
        <f t="shared" ca="1" si="279"/>
        <v>0</v>
      </c>
      <c r="M380" s="91">
        <f ca="1">M379+M379*Input!$C$9</f>
        <v>0</v>
      </c>
      <c r="N380" s="92">
        <f t="shared" ca="1" si="291"/>
        <v>0</v>
      </c>
      <c r="O380" s="92">
        <f t="shared" ca="1" si="292"/>
        <v>0</v>
      </c>
      <c r="P380" s="92">
        <f t="shared" ca="1" si="280"/>
        <v>0</v>
      </c>
      <c r="Q380" s="91">
        <f t="shared" ca="1" si="281"/>
        <v>0</v>
      </c>
      <c r="R380" s="92">
        <f t="shared" ca="1" si="293"/>
        <v>0</v>
      </c>
      <c r="S380" s="94">
        <f t="shared" ca="1" si="282"/>
        <v>0</v>
      </c>
      <c r="T380" s="94">
        <f>T379+T379*Input!$C$5</f>
        <v>3.0218041401827742</v>
      </c>
      <c r="U380" s="91">
        <f t="shared" ca="1" si="283"/>
        <v>0</v>
      </c>
      <c r="V380" s="91">
        <f t="shared" ca="1" si="284"/>
        <v>0</v>
      </c>
      <c r="W380" s="91">
        <f t="shared" ca="1" si="285"/>
        <v>0</v>
      </c>
      <c r="X380" s="91">
        <f t="shared" ca="1" si="286"/>
        <v>0</v>
      </c>
      <c r="Y380" s="91">
        <f t="shared" ca="1" si="294"/>
        <v>0</v>
      </c>
      <c r="Z380" s="92">
        <f t="shared" ca="1" si="295"/>
        <v>-1</v>
      </c>
      <c r="AA380" s="88">
        <f t="shared" si="274"/>
        <v>13</v>
      </c>
      <c r="AB380" s="95">
        <f t="shared" ca="1" si="275"/>
        <v>0</v>
      </c>
      <c r="AC380" s="94">
        <f t="shared" ca="1" si="287"/>
        <v>0</v>
      </c>
      <c r="AD380" s="76"/>
      <c r="AE380" s="76"/>
    </row>
    <row r="381" spans="1:31" ht="12.75" x14ac:dyDescent="0.2">
      <c r="A381" s="76"/>
      <c r="B381" s="90">
        <v>14</v>
      </c>
      <c r="C381" s="91">
        <f ca="1">C380+C380*Input!$C$9</f>
        <v>0</v>
      </c>
      <c r="D381" s="92">
        <f t="shared" ca="1" si="288"/>
        <v>0</v>
      </c>
      <c r="E381" s="92">
        <f t="shared" ca="1" si="289"/>
        <v>0</v>
      </c>
      <c r="F381" s="92">
        <f t="shared" ca="1" si="276"/>
        <v>0</v>
      </c>
      <c r="G381" s="91">
        <f t="shared" ca="1" si="277"/>
        <v>0</v>
      </c>
      <c r="H381" s="92">
        <f t="shared" ca="1" si="290"/>
        <v>0</v>
      </c>
      <c r="I381" s="93">
        <f>Input!$C$4</f>
        <v>1.03</v>
      </c>
      <c r="J381" s="94">
        <f t="shared" ca="1" si="278"/>
        <v>0</v>
      </c>
      <c r="K381" s="94">
        <f>K380+K380*Input!$C$5</f>
        <v>3.2635484713973963</v>
      </c>
      <c r="L381" s="91">
        <f t="shared" ca="1" si="279"/>
        <v>0</v>
      </c>
      <c r="M381" s="91">
        <f ca="1">M380+M380*Input!$C$9</f>
        <v>0</v>
      </c>
      <c r="N381" s="92">
        <f t="shared" ca="1" si="291"/>
        <v>0</v>
      </c>
      <c r="O381" s="92">
        <f t="shared" ca="1" si="292"/>
        <v>0</v>
      </c>
      <c r="P381" s="92">
        <f t="shared" ca="1" si="280"/>
        <v>0</v>
      </c>
      <c r="Q381" s="91">
        <f t="shared" ca="1" si="281"/>
        <v>0</v>
      </c>
      <c r="R381" s="92">
        <f t="shared" ca="1" si="293"/>
        <v>0</v>
      </c>
      <c r="S381" s="94">
        <f t="shared" ca="1" si="282"/>
        <v>0</v>
      </c>
      <c r="T381" s="94">
        <f>T380+T380*Input!$C$5</f>
        <v>3.2635484713973963</v>
      </c>
      <c r="U381" s="91">
        <f t="shared" ca="1" si="283"/>
        <v>0</v>
      </c>
      <c r="V381" s="91">
        <f t="shared" ca="1" si="284"/>
        <v>0</v>
      </c>
      <c r="W381" s="91">
        <f t="shared" ca="1" si="285"/>
        <v>0</v>
      </c>
      <c r="X381" s="91">
        <f t="shared" ca="1" si="286"/>
        <v>0</v>
      </c>
      <c r="Y381" s="91">
        <f t="shared" ca="1" si="294"/>
        <v>0</v>
      </c>
      <c r="Z381" s="92">
        <f t="shared" ca="1" si="295"/>
        <v>-1</v>
      </c>
      <c r="AA381" s="88">
        <f t="shared" si="274"/>
        <v>14</v>
      </c>
      <c r="AB381" s="95">
        <f t="shared" ca="1" si="275"/>
        <v>0</v>
      </c>
      <c r="AC381" s="94">
        <f t="shared" ca="1" si="287"/>
        <v>0</v>
      </c>
      <c r="AD381" s="76"/>
      <c r="AE381" s="76"/>
    </row>
    <row r="382" spans="1:31" ht="12.75" x14ac:dyDescent="0.2">
      <c r="A382" s="76"/>
      <c r="B382" s="90">
        <v>15</v>
      </c>
      <c r="C382" s="91">
        <f ca="1">C381+C381*Input!$C$9</f>
        <v>0</v>
      </c>
      <c r="D382" s="92">
        <f t="shared" ca="1" si="288"/>
        <v>0</v>
      </c>
      <c r="E382" s="92">
        <f t="shared" ca="1" si="289"/>
        <v>0</v>
      </c>
      <c r="F382" s="92">
        <f t="shared" ca="1" si="276"/>
        <v>0</v>
      </c>
      <c r="G382" s="91">
        <f t="shared" ca="1" si="277"/>
        <v>0</v>
      </c>
      <c r="H382" s="92">
        <f t="shared" ca="1" si="290"/>
        <v>0</v>
      </c>
      <c r="I382" s="93">
        <f>Input!$C$4</f>
        <v>1.03</v>
      </c>
      <c r="J382" s="94">
        <f t="shared" ca="1" si="278"/>
        <v>0</v>
      </c>
      <c r="K382" s="94">
        <f>K381+K381*Input!$C$5</f>
        <v>3.5246323491091882</v>
      </c>
      <c r="L382" s="91">
        <f t="shared" ca="1" si="279"/>
        <v>0</v>
      </c>
      <c r="M382" s="91">
        <f ca="1">M381+M381*Input!$C$9</f>
        <v>0</v>
      </c>
      <c r="N382" s="92">
        <f t="shared" ca="1" si="291"/>
        <v>0</v>
      </c>
      <c r="O382" s="92">
        <f t="shared" ca="1" si="292"/>
        <v>0</v>
      </c>
      <c r="P382" s="92">
        <f t="shared" ca="1" si="280"/>
        <v>0</v>
      </c>
      <c r="Q382" s="91">
        <f t="shared" ca="1" si="281"/>
        <v>0</v>
      </c>
      <c r="R382" s="92">
        <f t="shared" ca="1" si="293"/>
        <v>0</v>
      </c>
      <c r="S382" s="94">
        <f t="shared" ca="1" si="282"/>
        <v>0</v>
      </c>
      <c r="T382" s="94">
        <f>T381+T381*Input!$C$5</f>
        <v>3.5246323491091882</v>
      </c>
      <c r="U382" s="91">
        <f t="shared" ca="1" si="283"/>
        <v>0</v>
      </c>
      <c r="V382" s="91">
        <f t="shared" ca="1" si="284"/>
        <v>0</v>
      </c>
      <c r="W382" s="91">
        <f t="shared" ca="1" si="285"/>
        <v>0</v>
      </c>
      <c r="X382" s="91">
        <f t="shared" ca="1" si="286"/>
        <v>0</v>
      </c>
      <c r="Y382" s="91">
        <f t="shared" ca="1" si="294"/>
        <v>0</v>
      </c>
      <c r="Z382" s="92">
        <f t="shared" ca="1" si="295"/>
        <v>-1</v>
      </c>
      <c r="AA382" s="88">
        <f t="shared" si="274"/>
        <v>15</v>
      </c>
      <c r="AB382" s="95">
        <f t="shared" ca="1" si="275"/>
        <v>0</v>
      </c>
      <c r="AC382" s="94">
        <f t="shared" ca="1" si="287"/>
        <v>0</v>
      </c>
      <c r="AD382" s="76"/>
      <c r="AE382" s="76"/>
    </row>
    <row r="383" spans="1:31" ht="12.75" x14ac:dyDescent="0.2">
      <c r="A383" s="76"/>
      <c r="B383" s="90">
        <v>16</v>
      </c>
      <c r="C383" s="91">
        <f ca="1">C382+C382*Input!$C$9</f>
        <v>0</v>
      </c>
      <c r="D383" s="92">
        <f t="shared" ca="1" si="288"/>
        <v>0</v>
      </c>
      <c r="E383" s="92">
        <f t="shared" ca="1" si="289"/>
        <v>0</v>
      </c>
      <c r="F383" s="92">
        <f t="shared" ca="1" si="276"/>
        <v>0</v>
      </c>
      <c r="G383" s="91">
        <f t="shared" ca="1" si="277"/>
        <v>0</v>
      </c>
      <c r="H383" s="92">
        <f t="shared" ca="1" si="290"/>
        <v>0</v>
      </c>
      <c r="I383" s="93">
        <f>Input!$C$4</f>
        <v>1.03</v>
      </c>
      <c r="J383" s="94">
        <f t="shared" ca="1" si="278"/>
        <v>0</v>
      </c>
      <c r="K383" s="94">
        <f>K382+K382*Input!$C$5</f>
        <v>3.8066029370379235</v>
      </c>
      <c r="L383" s="91">
        <f t="shared" ca="1" si="279"/>
        <v>0</v>
      </c>
      <c r="M383" s="91">
        <f ca="1">M382+M382*Input!$C$9</f>
        <v>0</v>
      </c>
      <c r="N383" s="92">
        <f t="shared" ca="1" si="291"/>
        <v>0</v>
      </c>
      <c r="O383" s="92">
        <f t="shared" ca="1" si="292"/>
        <v>0</v>
      </c>
      <c r="P383" s="92">
        <f t="shared" ca="1" si="280"/>
        <v>0</v>
      </c>
      <c r="Q383" s="91">
        <f t="shared" ca="1" si="281"/>
        <v>0</v>
      </c>
      <c r="R383" s="92">
        <f t="shared" ca="1" si="293"/>
        <v>0</v>
      </c>
      <c r="S383" s="94">
        <f t="shared" ca="1" si="282"/>
        <v>0</v>
      </c>
      <c r="T383" s="94">
        <f>T382+T382*Input!$C$5</f>
        <v>3.8066029370379235</v>
      </c>
      <c r="U383" s="91">
        <f t="shared" ca="1" si="283"/>
        <v>0</v>
      </c>
      <c r="V383" s="91">
        <f t="shared" ca="1" si="284"/>
        <v>0</v>
      </c>
      <c r="W383" s="91">
        <f t="shared" ca="1" si="285"/>
        <v>0</v>
      </c>
      <c r="X383" s="91">
        <f t="shared" ca="1" si="286"/>
        <v>0</v>
      </c>
      <c r="Y383" s="91">
        <f t="shared" ca="1" si="294"/>
        <v>0</v>
      </c>
      <c r="Z383" s="92">
        <f t="shared" ca="1" si="295"/>
        <v>-1</v>
      </c>
      <c r="AA383" s="88">
        <f t="shared" si="274"/>
        <v>16</v>
      </c>
      <c r="AB383" s="95">
        <f t="shared" ca="1" si="275"/>
        <v>0</v>
      </c>
      <c r="AC383" s="94">
        <f t="shared" ca="1" si="287"/>
        <v>0</v>
      </c>
      <c r="AD383" s="76"/>
      <c r="AE383" s="76"/>
    </row>
    <row r="384" spans="1:31" ht="12.75" x14ac:dyDescent="0.2">
      <c r="A384" s="76"/>
      <c r="B384" s="90">
        <v>17</v>
      </c>
      <c r="C384" s="91">
        <f ca="1">C383+C383*Input!$C$9</f>
        <v>0</v>
      </c>
      <c r="D384" s="92">
        <f t="shared" ca="1" si="288"/>
        <v>0</v>
      </c>
      <c r="E384" s="92">
        <f t="shared" ca="1" si="289"/>
        <v>0</v>
      </c>
      <c r="F384" s="92">
        <f t="shared" ca="1" si="276"/>
        <v>0</v>
      </c>
      <c r="G384" s="91">
        <f t="shared" ca="1" si="277"/>
        <v>0</v>
      </c>
      <c r="H384" s="92">
        <f t="shared" ca="1" si="290"/>
        <v>0</v>
      </c>
      <c r="I384" s="93">
        <f>Input!$C$4</f>
        <v>1.03</v>
      </c>
      <c r="J384" s="94">
        <f t="shared" ca="1" si="278"/>
        <v>0</v>
      </c>
      <c r="K384" s="94">
        <f>K383+K383*Input!$C$5</f>
        <v>4.1111311720009578</v>
      </c>
      <c r="L384" s="91">
        <f t="shared" ca="1" si="279"/>
        <v>0</v>
      </c>
      <c r="M384" s="91">
        <f ca="1">M383+M383*Input!$C$9</f>
        <v>0</v>
      </c>
      <c r="N384" s="92">
        <f t="shared" ca="1" si="291"/>
        <v>0</v>
      </c>
      <c r="O384" s="92">
        <f t="shared" ca="1" si="292"/>
        <v>0</v>
      </c>
      <c r="P384" s="92">
        <f t="shared" ca="1" si="280"/>
        <v>0</v>
      </c>
      <c r="Q384" s="91">
        <f t="shared" ca="1" si="281"/>
        <v>0</v>
      </c>
      <c r="R384" s="92">
        <f t="shared" ca="1" si="293"/>
        <v>0</v>
      </c>
      <c r="S384" s="94">
        <f t="shared" ca="1" si="282"/>
        <v>0</v>
      </c>
      <c r="T384" s="94">
        <f>T383+T383*Input!$C$5</f>
        <v>4.1111311720009578</v>
      </c>
      <c r="U384" s="91">
        <f t="shared" ca="1" si="283"/>
        <v>0</v>
      </c>
      <c r="V384" s="91">
        <f t="shared" ca="1" si="284"/>
        <v>0</v>
      </c>
      <c r="W384" s="91">
        <f t="shared" ca="1" si="285"/>
        <v>0</v>
      </c>
      <c r="X384" s="91">
        <f t="shared" ca="1" si="286"/>
        <v>0</v>
      </c>
      <c r="Y384" s="91">
        <f t="shared" ca="1" si="294"/>
        <v>0</v>
      </c>
      <c r="Z384" s="92">
        <f t="shared" ca="1" si="295"/>
        <v>-1</v>
      </c>
      <c r="AA384" s="88">
        <f t="shared" si="274"/>
        <v>17</v>
      </c>
      <c r="AB384" s="95">
        <f t="shared" ca="1" si="275"/>
        <v>0</v>
      </c>
      <c r="AC384" s="94">
        <f t="shared" ca="1" si="287"/>
        <v>0</v>
      </c>
      <c r="AD384" s="76"/>
      <c r="AE384" s="76"/>
    </row>
    <row r="385" spans="1:31" ht="12.75" x14ac:dyDescent="0.2">
      <c r="A385" s="76"/>
      <c r="B385" s="90">
        <v>18</v>
      </c>
      <c r="C385" s="91">
        <f ca="1">C384+C384*Input!$C$9</f>
        <v>0</v>
      </c>
      <c r="D385" s="92">
        <f t="shared" ca="1" si="288"/>
        <v>0</v>
      </c>
      <c r="E385" s="92">
        <f t="shared" ca="1" si="289"/>
        <v>0</v>
      </c>
      <c r="F385" s="92">
        <f t="shared" ca="1" si="276"/>
        <v>0</v>
      </c>
      <c r="G385" s="91">
        <f t="shared" ca="1" si="277"/>
        <v>0</v>
      </c>
      <c r="H385" s="92">
        <f t="shared" ca="1" si="290"/>
        <v>0</v>
      </c>
      <c r="I385" s="93">
        <f>Input!$C$4</f>
        <v>1.03</v>
      </c>
      <c r="J385" s="94">
        <f t="shared" ca="1" si="278"/>
        <v>0</v>
      </c>
      <c r="K385" s="94">
        <f>K384+K384*Input!$C$5</f>
        <v>4.4400216657610345</v>
      </c>
      <c r="L385" s="91">
        <f t="shared" ca="1" si="279"/>
        <v>0</v>
      </c>
      <c r="M385" s="91">
        <f ca="1">M384+M384*Input!$C$9</f>
        <v>0</v>
      </c>
      <c r="N385" s="92">
        <f t="shared" ca="1" si="291"/>
        <v>0</v>
      </c>
      <c r="O385" s="92">
        <f t="shared" ca="1" si="292"/>
        <v>0</v>
      </c>
      <c r="P385" s="92">
        <f t="shared" ca="1" si="280"/>
        <v>0</v>
      </c>
      <c r="Q385" s="91">
        <f t="shared" ca="1" si="281"/>
        <v>0</v>
      </c>
      <c r="R385" s="92">
        <f t="shared" ca="1" si="293"/>
        <v>0</v>
      </c>
      <c r="S385" s="94">
        <f t="shared" ca="1" si="282"/>
        <v>0</v>
      </c>
      <c r="T385" s="94">
        <f>T384+T384*Input!$C$5</f>
        <v>4.4400216657610345</v>
      </c>
      <c r="U385" s="91">
        <f t="shared" ca="1" si="283"/>
        <v>0</v>
      </c>
      <c r="V385" s="91">
        <f t="shared" ca="1" si="284"/>
        <v>0</v>
      </c>
      <c r="W385" s="91">
        <f t="shared" ca="1" si="285"/>
        <v>0</v>
      </c>
      <c r="X385" s="91">
        <f t="shared" ca="1" si="286"/>
        <v>0</v>
      </c>
      <c r="Y385" s="91">
        <f t="shared" ca="1" si="294"/>
        <v>0</v>
      </c>
      <c r="Z385" s="92">
        <f t="shared" ca="1" si="295"/>
        <v>-1</v>
      </c>
      <c r="AA385" s="88">
        <f t="shared" si="274"/>
        <v>18</v>
      </c>
      <c r="AB385" s="95">
        <f t="shared" ca="1" si="275"/>
        <v>0</v>
      </c>
      <c r="AC385" s="94">
        <f t="shared" ca="1" si="287"/>
        <v>0</v>
      </c>
      <c r="AD385" s="76"/>
      <c r="AE385" s="76"/>
    </row>
    <row r="386" spans="1:31" ht="12.75" x14ac:dyDescent="0.2">
      <c r="A386" s="76"/>
      <c r="B386" s="90">
        <v>19</v>
      </c>
      <c r="C386" s="91">
        <f ca="1">C385+C385*Input!$C$9</f>
        <v>0</v>
      </c>
      <c r="D386" s="92">
        <f t="shared" ca="1" si="288"/>
        <v>0</v>
      </c>
      <c r="E386" s="92">
        <f t="shared" ca="1" si="289"/>
        <v>0</v>
      </c>
      <c r="F386" s="92">
        <f t="shared" ca="1" si="276"/>
        <v>0</v>
      </c>
      <c r="G386" s="91">
        <f t="shared" ca="1" si="277"/>
        <v>0</v>
      </c>
      <c r="H386" s="92">
        <f t="shared" ca="1" si="290"/>
        <v>0</v>
      </c>
      <c r="I386" s="93">
        <f>Input!$C$4</f>
        <v>1.03</v>
      </c>
      <c r="J386" s="94">
        <f t="shared" ca="1" si="278"/>
        <v>0</v>
      </c>
      <c r="K386" s="94">
        <f>K385+K385*Input!$C$5</f>
        <v>4.7952233990219177</v>
      </c>
      <c r="L386" s="91">
        <f t="shared" ca="1" si="279"/>
        <v>0</v>
      </c>
      <c r="M386" s="91">
        <f ca="1">M385+M385*Input!$C$9</f>
        <v>0</v>
      </c>
      <c r="N386" s="92">
        <f t="shared" ca="1" si="291"/>
        <v>0</v>
      </c>
      <c r="O386" s="92">
        <f t="shared" ca="1" si="292"/>
        <v>0</v>
      </c>
      <c r="P386" s="92">
        <f t="shared" ca="1" si="280"/>
        <v>0</v>
      </c>
      <c r="Q386" s="91">
        <f t="shared" ca="1" si="281"/>
        <v>0</v>
      </c>
      <c r="R386" s="92">
        <f t="shared" ca="1" si="293"/>
        <v>0</v>
      </c>
      <c r="S386" s="94">
        <f t="shared" ca="1" si="282"/>
        <v>0</v>
      </c>
      <c r="T386" s="94">
        <f>T385+T385*Input!$C$5</f>
        <v>4.7952233990219177</v>
      </c>
      <c r="U386" s="91">
        <f t="shared" ca="1" si="283"/>
        <v>0</v>
      </c>
      <c r="V386" s="91">
        <f t="shared" ca="1" si="284"/>
        <v>0</v>
      </c>
      <c r="W386" s="91">
        <f t="shared" ca="1" si="285"/>
        <v>0</v>
      </c>
      <c r="X386" s="91">
        <f t="shared" ca="1" si="286"/>
        <v>0</v>
      </c>
      <c r="Y386" s="91">
        <f t="shared" ca="1" si="294"/>
        <v>0</v>
      </c>
      <c r="Z386" s="92">
        <f t="shared" ca="1" si="295"/>
        <v>-1</v>
      </c>
      <c r="AA386" s="88">
        <f t="shared" si="274"/>
        <v>19</v>
      </c>
      <c r="AB386" s="95">
        <f t="shared" ca="1" si="275"/>
        <v>0</v>
      </c>
      <c r="AC386" s="94">
        <f t="shared" ca="1" si="287"/>
        <v>0</v>
      </c>
      <c r="AD386" s="76"/>
      <c r="AE386" s="76"/>
    </row>
    <row r="387" spans="1:31" ht="12.75" x14ac:dyDescent="0.2">
      <c r="A387" s="76"/>
      <c r="B387" s="90">
        <v>20</v>
      </c>
      <c r="C387" s="91">
        <f ca="1">C386+C386*Input!$C$9</f>
        <v>0</v>
      </c>
      <c r="D387" s="92">
        <f t="shared" ca="1" si="288"/>
        <v>0</v>
      </c>
      <c r="E387" s="92">
        <f t="shared" ca="1" si="289"/>
        <v>0</v>
      </c>
      <c r="F387" s="92">
        <f t="shared" ca="1" si="276"/>
        <v>0</v>
      </c>
      <c r="G387" s="91">
        <f t="shared" ca="1" si="277"/>
        <v>0</v>
      </c>
      <c r="H387" s="92">
        <f t="shared" ca="1" si="290"/>
        <v>0</v>
      </c>
      <c r="I387" s="93">
        <f>Input!$C$4</f>
        <v>1.03</v>
      </c>
      <c r="J387" s="94">
        <f t="shared" ca="1" si="278"/>
        <v>0</v>
      </c>
      <c r="K387" s="94">
        <f>K386+K386*Input!$C$5</f>
        <v>5.1788412709436713</v>
      </c>
      <c r="L387" s="91">
        <f t="shared" ca="1" si="279"/>
        <v>0</v>
      </c>
      <c r="M387" s="91">
        <f ca="1">M386+M386*Input!$C$9</f>
        <v>0</v>
      </c>
      <c r="N387" s="92">
        <f t="shared" ca="1" si="291"/>
        <v>0</v>
      </c>
      <c r="O387" s="92">
        <f t="shared" ca="1" si="292"/>
        <v>0</v>
      </c>
      <c r="P387" s="92">
        <f t="shared" ca="1" si="280"/>
        <v>0</v>
      </c>
      <c r="Q387" s="91">
        <f t="shared" ca="1" si="281"/>
        <v>0</v>
      </c>
      <c r="R387" s="92">
        <f t="shared" ca="1" si="293"/>
        <v>0</v>
      </c>
      <c r="S387" s="94">
        <f t="shared" ca="1" si="282"/>
        <v>0</v>
      </c>
      <c r="T387" s="94">
        <f>T386+T386*Input!$C$5</f>
        <v>5.1788412709436713</v>
      </c>
      <c r="U387" s="91">
        <f t="shared" ca="1" si="283"/>
        <v>0</v>
      </c>
      <c r="V387" s="91">
        <f t="shared" ca="1" si="284"/>
        <v>0</v>
      </c>
      <c r="W387" s="91">
        <f t="shared" ca="1" si="285"/>
        <v>0</v>
      </c>
      <c r="X387" s="91">
        <f t="shared" ca="1" si="286"/>
        <v>0</v>
      </c>
      <c r="Y387" s="91">
        <f t="shared" ca="1" si="294"/>
        <v>0</v>
      </c>
      <c r="Z387" s="92">
        <f t="shared" ca="1" si="295"/>
        <v>-1</v>
      </c>
      <c r="AA387" s="88">
        <f t="shared" si="274"/>
        <v>20</v>
      </c>
      <c r="AB387" s="95">
        <f t="shared" ca="1" si="275"/>
        <v>0</v>
      </c>
      <c r="AC387" s="94">
        <f t="shared" ca="1" si="287"/>
        <v>0</v>
      </c>
      <c r="AD387" s="76"/>
      <c r="AE387" s="76"/>
    </row>
    <row r="388" spans="1:31" ht="12.75" x14ac:dyDescent="0.2">
      <c r="A388" s="76"/>
      <c r="B388" s="90">
        <v>21</v>
      </c>
      <c r="C388" s="91">
        <f ca="1">C387+C387*Input!$C$9</f>
        <v>0</v>
      </c>
      <c r="D388" s="92">
        <f t="shared" ca="1" si="288"/>
        <v>0</v>
      </c>
      <c r="E388" s="92">
        <f t="shared" ca="1" si="289"/>
        <v>0</v>
      </c>
      <c r="F388" s="92">
        <f t="shared" ca="1" si="276"/>
        <v>0</v>
      </c>
      <c r="G388" s="91">
        <f t="shared" ca="1" si="277"/>
        <v>0</v>
      </c>
      <c r="H388" s="92">
        <f t="shared" ca="1" si="290"/>
        <v>0</v>
      </c>
      <c r="I388" s="93">
        <f>Input!$C$4</f>
        <v>1.03</v>
      </c>
      <c r="J388" s="94">
        <f t="shared" ca="1" si="278"/>
        <v>0</v>
      </c>
      <c r="K388" s="94">
        <f>K387+K387*Input!$C$5</f>
        <v>5.5931485726191648</v>
      </c>
      <c r="L388" s="91">
        <f t="shared" ca="1" si="279"/>
        <v>0</v>
      </c>
      <c r="M388" s="91">
        <f ca="1">M387+M387*Input!$C$9</f>
        <v>0</v>
      </c>
      <c r="N388" s="92">
        <f t="shared" ca="1" si="291"/>
        <v>0</v>
      </c>
      <c r="O388" s="92">
        <f t="shared" ca="1" si="292"/>
        <v>0</v>
      </c>
      <c r="P388" s="92">
        <f t="shared" ca="1" si="280"/>
        <v>0</v>
      </c>
      <c r="Q388" s="91">
        <f t="shared" ca="1" si="281"/>
        <v>0</v>
      </c>
      <c r="R388" s="92">
        <f t="shared" ca="1" si="293"/>
        <v>0</v>
      </c>
      <c r="S388" s="94">
        <f t="shared" ca="1" si="282"/>
        <v>0</v>
      </c>
      <c r="T388" s="94">
        <f>T387+T387*Input!$C$5</f>
        <v>5.5931485726191648</v>
      </c>
      <c r="U388" s="91">
        <f t="shared" ca="1" si="283"/>
        <v>0</v>
      </c>
      <c r="V388" s="91">
        <f t="shared" ca="1" si="284"/>
        <v>0</v>
      </c>
      <c r="W388" s="91">
        <f t="shared" ca="1" si="285"/>
        <v>0</v>
      </c>
      <c r="X388" s="91">
        <f t="shared" ca="1" si="286"/>
        <v>0</v>
      </c>
      <c r="Y388" s="91">
        <f t="shared" ca="1" si="294"/>
        <v>0</v>
      </c>
      <c r="Z388" s="92">
        <f t="shared" ca="1" si="295"/>
        <v>-1</v>
      </c>
      <c r="AA388" s="88">
        <f t="shared" si="274"/>
        <v>21</v>
      </c>
      <c r="AB388" s="95">
        <f t="shared" ca="1" si="275"/>
        <v>0</v>
      </c>
      <c r="AC388" s="94">
        <f t="shared" ca="1" si="287"/>
        <v>0</v>
      </c>
      <c r="AD388" s="76"/>
      <c r="AE388" s="76"/>
    </row>
    <row r="389" spans="1:31" ht="12.75" x14ac:dyDescent="0.2">
      <c r="A389" s="76"/>
      <c r="B389" s="90">
        <v>22</v>
      </c>
      <c r="C389" s="91">
        <f ca="1">C388+C388*Input!$C$9</f>
        <v>0</v>
      </c>
      <c r="D389" s="92">
        <f t="shared" ca="1" si="288"/>
        <v>0</v>
      </c>
      <c r="E389" s="92">
        <f t="shared" ca="1" si="289"/>
        <v>0</v>
      </c>
      <c r="F389" s="92">
        <f t="shared" ca="1" si="276"/>
        <v>0</v>
      </c>
      <c r="G389" s="91">
        <f t="shared" ca="1" si="277"/>
        <v>0</v>
      </c>
      <c r="H389" s="92">
        <f t="shared" ca="1" si="290"/>
        <v>0</v>
      </c>
      <c r="I389" s="93">
        <f>Input!$C$4</f>
        <v>1.03</v>
      </c>
      <c r="J389" s="94">
        <f t="shared" ca="1" si="278"/>
        <v>0</v>
      </c>
      <c r="K389" s="94">
        <f>K388+K388*Input!$C$5</f>
        <v>6.0406004584286981</v>
      </c>
      <c r="L389" s="91">
        <f t="shared" ca="1" si="279"/>
        <v>0</v>
      </c>
      <c r="M389" s="91">
        <f ca="1">M388+M388*Input!$C$9</f>
        <v>0</v>
      </c>
      <c r="N389" s="92">
        <f t="shared" ca="1" si="291"/>
        <v>0</v>
      </c>
      <c r="O389" s="92">
        <f t="shared" ca="1" si="292"/>
        <v>0</v>
      </c>
      <c r="P389" s="92">
        <f t="shared" ca="1" si="280"/>
        <v>0</v>
      </c>
      <c r="Q389" s="91">
        <f t="shared" ca="1" si="281"/>
        <v>0</v>
      </c>
      <c r="R389" s="92">
        <f t="shared" ca="1" si="293"/>
        <v>0</v>
      </c>
      <c r="S389" s="94">
        <f t="shared" ca="1" si="282"/>
        <v>0</v>
      </c>
      <c r="T389" s="94">
        <f>T388+T388*Input!$C$5</f>
        <v>6.0406004584286981</v>
      </c>
      <c r="U389" s="91">
        <f t="shared" ca="1" si="283"/>
        <v>0</v>
      </c>
      <c r="V389" s="91">
        <f t="shared" ca="1" si="284"/>
        <v>0</v>
      </c>
      <c r="W389" s="91">
        <f t="shared" ca="1" si="285"/>
        <v>0</v>
      </c>
      <c r="X389" s="91">
        <f t="shared" ca="1" si="286"/>
        <v>0</v>
      </c>
      <c r="Y389" s="91">
        <f t="shared" ca="1" si="294"/>
        <v>0</v>
      </c>
      <c r="Z389" s="92">
        <f t="shared" ca="1" si="295"/>
        <v>-1</v>
      </c>
      <c r="AA389" s="88">
        <f t="shared" si="274"/>
        <v>22</v>
      </c>
      <c r="AB389" s="95">
        <f t="shared" ca="1" si="275"/>
        <v>0</v>
      </c>
      <c r="AC389" s="94">
        <f t="shared" ca="1" si="287"/>
        <v>0</v>
      </c>
      <c r="AD389" s="76"/>
      <c r="AE389" s="76"/>
    </row>
    <row r="390" spans="1:31" ht="12.75" x14ac:dyDescent="0.2">
      <c r="A390" s="76"/>
      <c r="B390" s="90">
        <v>23</v>
      </c>
      <c r="C390" s="91">
        <f ca="1">C389+C389*Input!$C$9</f>
        <v>0</v>
      </c>
      <c r="D390" s="92">
        <f t="shared" ca="1" si="288"/>
        <v>0</v>
      </c>
      <c r="E390" s="92">
        <f t="shared" ca="1" si="289"/>
        <v>0</v>
      </c>
      <c r="F390" s="92">
        <f t="shared" ca="1" si="276"/>
        <v>0</v>
      </c>
      <c r="G390" s="91">
        <f t="shared" ca="1" si="277"/>
        <v>0</v>
      </c>
      <c r="H390" s="92">
        <f t="shared" ca="1" si="290"/>
        <v>0</v>
      </c>
      <c r="I390" s="93">
        <f>Input!$C$4</f>
        <v>1.03</v>
      </c>
      <c r="J390" s="94">
        <f t="shared" ca="1" si="278"/>
        <v>0</v>
      </c>
      <c r="K390" s="94">
        <f>K389+K389*Input!$C$5</f>
        <v>6.5238484951029942</v>
      </c>
      <c r="L390" s="91">
        <f t="shared" ca="1" si="279"/>
        <v>0</v>
      </c>
      <c r="M390" s="91">
        <f ca="1">M389+M389*Input!$C$9</f>
        <v>0</v>
      </c>
      <c r="N390" s="92">
        <f t="shared" ca="1" si="291"/>
        <v>0</v>
      </c>
      <c r="O390" s="92">
        <f t="shared" ca="1" si="292"/>
        <v>0</v>
      </c>
      <c r="P390" s="92">
        <f t="shared" ca="1" si="280"/>
        <v>0</v>
      </c>
      <c r="Q390" s="91">
        <f t="shared" ca="1" si="281"/>
        <v>0</v>
      </c>
      <c r="R390" s="92">
        <f t="shared" ca="1" si="293"/>
        <v>0</v>
      </c>
      <c r="S390" s="94">
        <f t="shared" ca="1" si="282"/>
        <v>0</v>
      </c>
      <c r="T390" s="94">
        <f>T389+T389*Input!$C$5</f>
        <v>6.5238484951029942</v>
      </c>
      <c r="U390" s="91">
        <f t="shared" ca="1" si="283"/>
        <v>0</v>
      </c>
      <c r="V390" s="91">
        <f t="shared" ca="1" si="284"/>
        <v>0</v>
      </c>
      <c r="W390" s="91">
        <f t="shared" ca="1" si="285"/>
        <v>0</v>
      </c>
      <c r="X390" s="91">
        <f t="shared" ca="1" si="286"/>
        <v>0</v>
      </c>
      <c r="Y390" s="91">
        <f t="shared" ca="1" si="294"/>
        <v>0</v>
      </c>
      <c r="Z390" s="92">
        <f t="shared" ca="1" si="295"/>
        <v>-1</v>
      </c>
      <c r="AA390" s="88">
        <f t="shared" si="274"/>
        <v>23</v>
      </c>
      <c r="AB390" s="95">
        <f t="shared" ca="1" si="275"/>
        <v>0</v>
      </c>
      <c r="AC390" s="94">
        <f t="shared" ca="1" si="287"/>
        <v>0</v>
      </c>
      <c r="AD390" s="76"/>
      <c r="AE390" s="76"/>
    </row>
    <row r="391" spans="1:31" ht="12.75" x14ac:dyDescent="0.2">
      <c r="A391" s="76"/>
      <c r="B391" s="90">
        <v>24</v>
      </c>
      <c r="C391" s="91">
        <f ca="1">C390+C390*Input!$C$9</f>
        <v>0</v>
      </c>
      <c r="D391" s="92">
        <f t="shared" ca="1" si="288"/>
        <v>0</v>
      </c>
      <c r="E391" s="92">
        <f t="shared" ca="1" si="289"/>
        <v>0</v>
      </c>
      <c r="F391" s="92">
        <f t="shared" ca="1" si="276"/>
        <v>0</v>
      </c>
      <c r="G391" s="91">
        <f t="shared" ca="1" si="277"/>
        <v>0</v>
      </c>
      <c r="H391" s="92">
        <f t="shared" ca="1" si="290"/>
        <v>0</v>
      </c>
      <c r="I391" s="93">
        <f>Input!$C$4</f>
        <v>1.03</v>
      </c>
      <c r="J391" s="94">
        <f t="shared" ca="1" si="278"/>
        <v>0</v>
      </c>
      <c r="K391" s="94">
        <f>K390+K390*Input!$C$5</f>
        <v>7.0457563747112335</v>
      </c>
      <c r="L391" s="91">
        <f t="shared" ca="1" si="279"/>
        <v>0</v>
      </c>
      <c r="M391" s="91">
        <f ca="1">M390+M390*Input!$C$9</f>
        <v>0</v>
      </c>
      <c r="N391" s="92">
        <f t="shared" ca="1" si="291"/>
        <v>0</v>
      </c>
      <c r="O391" s="92">
        <f t="shared" ca="1" si="292"/>
        <v>0</v>
      </c>
      <c r="P391" s="92">
        <f t="shared" ca="1" si="280"/>
        <v>0</v>
      </c>
      <c r="Q391" s="91">
        <f t="shared" ca="1" si="281"/>
        <v>0</v>
      </c>
      <c r="R391" s="92">
        <f t="shared" ca="1" si="293"/>
        <v>0</v>
      </c>
      <c r="S391" s="94">
        <f t="shared" ca="1" si="282"/>
        <v>0</v>
      </c>
      <c r="T391" s="94">
        <f>T390+T390*Input!$C$5</f>
        <v>7.0457563747112335</v>
      </c>
      <c r="U391" s="91">
        <f t="shared" ca="1" si="283"/>
        <v>0</v>
      </c>
      <c r="V391" s="91">
        <f t="shared" ca="1" si="284"/>
        <v>0</v>
      </c>
      <c r="W391" s="91">
        <f t="shared" ca="1" si="285"/>
        <v>0</v>
      </c>
      <c r="X391" s="91">
        <f t="shared" ca="1" si="286"/>
        <v>0</v>
      </c>
      <c r="Y391" s="91">
        <f t="shared" ca="1" si="294"/>
        <v>0</v>
      </c>
      <c r="Z391" s="92">
        <f t="shared" ca="1" si="295"/>
        <v>-1</v>
      </c>
      <c r="AA391" s="88">
        <f t="shared" si="274"/>
        <v>24</v>
      </c>
      <c r="AB391" s="95">
        <f t="shared" ca="1" si="275"/>
        <v>0</v>
      </c>
      <c r="AC391" s="94">
        <f t="shared" ca="1" si="287"/>
        <v>0</v>
      </c>
      <c r="AD391" s="76"/>
      <c r="AE391" s="76"/>
    </row>
    <row r="392" spans="1:31" ht="12.75" x14ac:dyDescent="0.2">
      <c r="A392" s="76"/>
      <c r="B392" s="90">
        <v>25</v>
      </c>
      <c r="C392" s="91">
        <f ca="1">C391+C391*Input!$C$9</f>
        <v>0</v>
      </c>
      <c r="D392" s="92">
        <f t="shared" ca="1" si="288"/>
        <v>0</v>
      </c>
      <c r="E392" s="92">
        <f t="shared" ca="1" si="289"/>
        <v>0</v>
      </c>
      <c r="F392" s="92">
        <f t="shared" ca="1" si="276"/>
        <v>0</v>
      </c>
      <c r="G392" s="91">
        <f t="shared" ca="1" si="277"/>
        <v>0</v>
      </c>
      <c r="H392" s="92">
        <f t="shared" ca="1" si="290"/>
        <v>0</v>
      </c>
      <c r="I392" s="93">
        <f>Input!$C$4</f>
        <v>1.03</v>
      </c>
      <c r="J392" s="94">
        <f t="shared" ca="1" si="278"/>
        <v>0</v>
      </c>
      <c r="K392" s="94">
        <f>K391+K391*Input!$C$5</f>
        <v>7.609416884688132</v>
      </c>
      <c r="L392" s="91">
        <f t="shared" ca="1" si="279"/>
        <v>0</v>
      </c>
      <c r="M392" s="91">
        <f ca="1">M391+M391*Input!$C$9</f>
        <v>0</v>
      </c>
      <c r="N392" s="92">
        <f t="shared" ca="1" si="291"/>
        <v>0</v>
      </c>
      <c r="O392" s="92">
        <f t="shared" ca="1" si="292"/>
        <v>0</v>
      </c>
      <c r="P392" s="92">
        <f t="shared" ca="1" si="280"/>
        <v>0</v>
      </c>
      <c r="Q392" s="91">
        <f t="shared" ca="1" si="281"/>
        <v>0</v>
      </c>
      <c r="R392" s="92">
        <f t="shared" ca="1" si="293"/>
        <v>0</v>
      </c>
      <c r="S392" s="94">
        <f t="shared" ca="1" si="282"/>
        <v>0</v>
      </c>
      <c r="T392" s="94">
        <f>T391+T391*Input!$C$5</f>
        <v>7.609416884688132</v>
      </c>
      <c r="U392" s="91">
        <f t="shared" ca="1" si="283"/>
        <v>0</v>
      </c>
      <c r="V392" s="91">
        <f t="shared" ca="1" si="284"/>
        <v>0</v>
      </c>
      <c r="W392" s="91">
        <f t="shared" ca="1" si="285"/>
        <v>0</v>
      </c>
      <c r="X392" s="91">
        <f t="shared" ca="1" si="286"/>
        <v>0</v>
      </c>
      <c r="Y392" s="91">
        <f t="shared" ca="1" si="294"/>
        <v>0</v>
      </c>
      <c r="Z392" s="92">
        <f t="shared" ca="1" si="295"/>
        <v>-1</v>
      </c>
      <c r="AA392" s="88">
        <f t="shared" si="274"/>
        <v>25</v>
      </c>
      <c r="AB392" s="95">
        <f t="shared" ca="1" si="275"/>
        <v>0</v>
      </c>
      <c r="AC392" s="94">
        <f t="shared" ca="1" si="287"/>
        <v>0</v>
      </c>
      <c r="AD392" s="76"/>
      <c r="AE392" s="76"/>
    </row>
    <row r="393" spans="1:31" ht="12.75" x14ac:dyDescent="0.2">
      <c r="A393" s="76"/>
      <c r="B393" s="90">
        <v>26</v>
      </c>
      <c r="C393" s="91">
        <f ca="1">C392+C392*Input!$C$9</f>
        <v>0</v>
      </c>
      <c r="D393" s="92">
        <f t="shared" ca="1" si="288"/>
        <v>0</v>
      </c>
      <c r="E393" s="92">
        <f t="shared" ca="1" si="289"/>
        <v>0</v>
      </c>
      <c r="F393" s="92">
        <f t="shared" ca="1" si="276"/>
        <v>0</v>
      </c>
      <c r="G393" s="91">
        <f t="shared" ca="1" si="277"/>
        <v>0</v>
      </c>
      <c r="H393" s="92">
        <f t="shared" ca="1" si="290"/>
        <v>0</v>
      </c>
      <c r="I393" s="93">
        <f>Input!$C$4</f>
        <v>1.03</v>
      </c>
      <c r="J393" s="94">
        <f t="shared" ca="1" si="278"/>
        <v>0</v>
      </c>
      <c r="K393" s="94">
        <f>K392+K392*Input!$C$5</f>
        <v>8.218170235463182</v>
      </c>
      <c r="L393" s="91">
        <f t="shared" ca="1" si="279"/>
        <v>0</v>
      </c>
      <c r="M393" s="91">
        <f ca="1">M392+M392*Input!$C$9</f>
        <v>0</v>
      </c>
      <c r="N393" s="92">
        <f t="shared" ca="1" si="291"/>
        <v>0</v>
      </c>
      <c r="O393" s="92">
        <f t="shared" ca="1" si="292"/>
        <v>0</v>
      </c>
      <c r="P393" s="92">
        <f t="shared" ca="1" si="280"/>
        <v>0</v>
      </c>
      <c r="Q393" s="91">
        <f t="shared" ca="1" si="281"/>
        <v>0</v>
      </c>
      <c r="R393" s="92">
        <f t="shared" ca="1" si="293"/>
        <v>0</v>
      </c>
      <c r="S393" s="94">
        <f t="shared" ca="1" si="282"/>
        <v>0</v>
      </c>
      <c r="T393" s="94">
        <f>T392+T392*Input!$C$5</f>
        <v>8.218170235463182</v>
      </c>
      <c r="U393" s="91">
        <f t="shared" ca="1" si="283"/>
        <v>0</v>
      </c>
      <c r="V393" s="91">
        <f t="shared" ca="1" si="284"/>
        <v>0</v>
      </c>
      <c r="W393" s="91">
        <f t="shared" ca="1" si="285"/>
        <v>0</v>
      </c>
      <c r="X393" s="91">
        <f t="shared" ca="1" si="286"/>
        <v>0</v>
      </c>
      <c r="Y393" s="91">
        <f t="shared" ca="1" si="294"/>
        <v>0</v>
      </c>
      <c r="Z393" s="92">
        <f t="shared" ca="1" si="295"/>
        <v>-1</v>
      </c>
      <c r="AA393" s="88">
        <f t="shared" si="274"/>
        <v>26</v>
      </c>
      <c r="AB393" s="95">
        <f t="shared" ca="1" si="275"/>
        <v>0</v>
      </c>
      <c r="AC393" s="94">
        <f t="shared" ca="1" si="287"/>
        <v>0</v>
      </c>
      <c r="AD393" s="76"/>
      <c r="AE393" s="76"/>
    </row>
    <row r="394" spans="1:31" ht="12.75" x14ac:dyDescent="0.2">
      <c r="A394" s="76"/>
      <c r="B394" s="90">
        <v>27</v>
      </c>
      <c r="C394" s="91">
        <f ca="1">C393+C393*Input!$C$9</f>
        <v>0</v>
      </c>
      <c r="D394" s="92">
        <f t="shared" ca="1" si="288"/>
        <v>0</v>
      </c>
      <c r="E394" s="92">
        <f t="shared" ca="1" si="289"/>
        <v>0</v>
      </c>
      <c r="F394" s="92">
        <f t="shared" ca="1" si="276"/>
        <v>0</v>
      </c>
      <c r="G394" s="91">
        <f t="shared" ca="1" si="277"/>
        <v>0</v>
      </c>
      <c r="H394" s="92">
        <f t="shared" ca="1" si="290"/>
        <v>0</v>
      </c>
      <c r="I394" s="93">
        <f>Input!$C$4</f>
        <v>1.03</v>
      </c>
      <c r="J394" s="94">
        <f t="shared" ca="1" si="278"/>
        <v>0</v>
      </c>
      <c r="K394" s="94">
        <f>K393+K393*Input!$C$5</f>
        <v>8.8756238543002368</v>
      </c>
      <c r="L394" s="91">
        <f t="shared" ca="1" si="279"/>
        <v>0</v>
      </c>
      <c r="M394" s="91">
        <f ca="1">M393+M393*Input!$C$9</f>
        <v>0</v>
      </c>
      <c r="N394" s="92">
        <f t="shared" ca="1" si="291"/>
        <v>0</v>
      </c>
      <c r="O394" s="92">
        <f t="shared" ca="1" si="292"/>
        <v>0</v>
      </c>
      <c r="P394" s="92">
        <f t="shared" ca="1" si="280"/>
        <v>0</v>
      </c>
      <c r="Q394" s="91">
        <f t="shared" ca="1" si="281"/>
        <v>0</v>
      </c>
      <c r="R394" s="92">
        <f t="shared" ca="1" si="293"/>
        <v>0</v>
      </c>
      <c r="S394" s="94">
        <f t="shared" ca="1" si="282"/>
        <v>0</v>
      </c>
      <c r="T394" s="94">
        <f>T393+T393*Input!$C$5</f>
        <v>8.8756238543002368</v>
      </c>
      <c r="U394" s="91">
        <f t="shared" ca="1" si="283"/>
        <v>0</v>
      </c>
      <c r="V394" s="91">
        <f t="shared" ca="1" si="284"/>
        <v>0</v>
      </c>
      <c r="W394" s="91">
        <f t="shared" ca="1" si="285"/>
        <v>0</v>
      </c>
      <c r="X394" s="91">
        <f t="shared" ca="1" si="286"/>
        <v>0</v>
      </c>
      <c r="Y394" s="91">
        <f t="shared" ca="1" si="294"/>
        <v>0</v>
      </c>
      <c r="Z394" s="92">
        <f t="shared" ca="1" si="295"/>
        <v>-1</v>
      </c>
      <c r="AA394" s="88">
        <f t="shared" si="274"/>
        <v>27</v>
      </c>
      <c r="AB394" s="95">
        <f t="shared" ca="1" si="275"/>
        <v>0</v>
      </c>
      <c r="AC394" s="94">
        <f t="shared" ca="1" si="287"/>
        <v>0</v>
      </c>
      <c r="AD394" s="76"/>
      <c r="AE394" s="76"/>
    </row>
    <row r="395" spans="1:31" ht="12.75" x14ac:dyDescent="0.2">
      <c r="A395" s="76"/>
      <c r="B395" s="90">
        <v>28</v>
      </c>
      <c r="C395" s="91">
        <f ca="1">C394+C394*Input!$C$9</f>
        <v>0</v>
      </c>
      <c r="D395" s="92">
        <f t="shared" ca="1" si="288"/>
        <v>0</v>
      </c>
      <c r="E395" s="92">
        <f t="shared" ca="1" si="289"/>
        <v>0</v>
      </c>
      <c r="F395" s="92">
        <f t="shared" ca="1" si="276"/>
        <v>0</v>
      </c>
      <c r="G395" s="91">
        <f t="shared" ca="1" si="277"/>
        <v>0</v>
      </c>
      <c r="H395" s="92">
        <f t="shared" ca="1" si="290"/>
        <v>0</v>
      </c>
      <c r="I395" s="93">
        <f>Input!$C$4</f>
        <v>1.03</v>
      </c>
      <c r="J395" s="94">
        <f t="shared" ca="1" si="278"/>
        <v>0</v>
      </c>
      <c r="K395" s="94">
        <f>K394+K394*Input!$C$5</f>
        <v>9.5856737626442552</v>
      </c>
      <c r="L395" s="91">
        <f t="shared" ca="1" si="279"/>
        <v>0</v>
      </c>
      <c r="M395" s="91">
        <f ca="1">M394+M394*Input!$C$9</f>
        <v>0</v>
      </c>
      <c r="N395" s="92">
        <f t="shared" ca="1" si="291"/>
        <v>0</v>
      </c>
      <c r="O395" s="92">
        <f t="shared" ca="1" si="292"/>
        <v>0</v>
      </c>
      <c r="P395" s="92">
        <f t="shared" ca="1" si="280"/>
        <v>0</v>
      </c>
      <c r="Q395" s="91">
        <f t="shared" ca="1" si="281"/>
        <v>0</v>
      </c>
      <c r="R395" s="92">
        <f t="shared" ca="1" si="293"/>
        <v>0</v>
      </c>
      <c r="S395" s="94">
        <f t="shared" ca="1" si="282"/>
        <v>0</v>
      </c>
      <c r="T395" s="94">
        <f>T394+T394*Input!$C$5</f>
        <v>9.5856737626442552</v>
      </c>
      <c r="U395" s="91">
        <f t="shared" ca="1" si="283"/>
        <v>0</v>
      </c>
      <c r="V395" s="91">
        <f t="shared" ca="1" si="284"/>
        <v>0</v>
      </c>
      <c r="W395" s="91">
        <f t="shared" ca="1" si="285"/>
        <v>0</v>
      </c>
      <c r="X395" s="91">
        <f t="shared" ca="1" si="286"/>
        <v>0</v>
      </c>
      <c r="Y395" s="91">
        <f t="shared" ca="1" si="294"/>
        <v>0</v>
      </c>
      <c r="Z395" s="92">
        <f t="shared" ca="1" si="295"/>
        <v>-1</v>
      </c>
      <c r="AA395" s="88">
        <f t="shared" si="274"/>
        <v>28</v>
      </c>
      <c r="AB395" s="95">
        <f t="shared" ca="1" si="275"/>
        <v>0</v>
      </c>
      <c r="AC395" s="94">
        <f t="shared" ca="1" si="287"/>
        <v>0</v>
      </c>
      <c r="AD395" s="76"/>
      <c r="AE395" s="76"/>
    </row>
    <row r="396" spans="1:31" ht="12.75" x14ac:dyDescent="0.2">
      <c r="A396" s="76"/>
      <c r="B396" s="90">
        <v>29</v>
      </c>
      <c r="C396" s="91">
        <f ca="1">C395+C395*Input!$C$9</f>
        <v>0</v>
      </c>
      <c r="D396" s="92">
        <f t="shared" ca="1" si="288"/>
        <v>0</v>
      </c>
      <c r="E396" s="92">
        <f t="shared" ca="1" si="289"/>
        <v>0</v>
      </c>
      <c r="F396" s="92">
        <f t="shared" ca="1" si="276"/>
        <v>0</v>
      </c>
      <c r="G396" s="91">
        <f t="shared" ca="1" si="277"/>
        <v>0</v>
      </c>
      <c r="H396" s="92">
        <f t="shared" ca="1" si="290"/>
        <v>0</v>
      </c>
      <c r="I396" s="93">
        <f>Input!$C$4</f>
        <v>1.03</v>
      </c>
      <c r="J396" s="94">
        <f t="shared" ca="1" si="278"/>
        <v>0</v>
      </c>
      <c r="K396" s="94">
        <f>K395+K395*Input!$C$5</f>
        <v>10.352527663655795</v>
      </c>
      <c r="L396" s="91">
        <f t="shared" ca="1" si="279"/>
        <v>0</v>
      </c>
      <c r="M396" s="91">
        <f ca="1">M395+M395*Input!$C$9</f>
        <v>0</v>
      </c>
      <c r="N396" s="92">
        <f t="shared" ca="1" si="291"/>
        <v>0</v>
      </c>
      <c r="O396" s="92">
        <f t="shared" ca="1" si="292"/>
        <v>0</v>
      </c>
      <c r="P396" s="92">
        <f t="shared" ca="1" si="280"/>
        <v>0</v>
      </c>
      <c r="Q396" s="91">
        <f t="shared" ca="1" si="281"/>
        <v>0</v>
      </c>
      <c r="R396" s="92">
        <f t="shared" ca="1" si="293"/>
        <v>0</v>
      </c>
      <c r="S396" s="94">
        <f t="shared" ca="1" si="282"/>
        <v>0</v>
      </c>
      <c r="T396" s="94">
        <f>T395+T395*Input!$C$5</f>
        <v>10.352527663655795</v>
      </c>
      <c r="U396" s="91">
        <f t="shared" ca="1" si="283"/>
        <v>0</v>
      </c>
      <c r="V396" s="91">
        <f t="shared" ca="1" si="284"/>
        <v>0</v>
      </c>
      <c r="W396" s="91">
        <f t="shared" ca="1" si="285"/>
        <v>0</v>
      </c>
      <c r="X396" s="91">
        <f t="shared" ca="1" si="286"/>
        <v>0</v>
      </c>
      <c r="Y396" s="91">
        <f t="shared" ca="1" si="294"/>
        <v>0</v>
      </c>
      <c r="Z396" s="92">
        <f t="shared" ca="1" si="295"/>
        <v>-1</v>
      </c>
      <c r="AA396" s="88">
        <f t="shared" si="274"/>
        <v>29</v>
      </c>
      <c r="AB396" s="95">
        <f t="shared" ca="1" si="275"/>
        <v>0</v>
      </c>
      <c r="AC396" s="94">
        <f t="shared" ca="1" si="287"/>
        <v>0</v>
      </c>
      <c r="AD396" s="76"/>
      <c r="AE396" s="76"/>
    </row>
    <row r="397" spans="1:31" ht="12.75" x14ac:dyDescent="0.2">
      <c r="A397" s="76"/>
      <c r="B397" s="90">
        <v>30</v>
      </c>
      <c r="C397" s="91">
        <f ca="1">C396+C396*Input!$C$9</f>
        <v>0</v>
      </c>
      <c r="D397" s="92">
        <f t="shared" ca="1" si="288"/>
        <v>0</v>
      </c>
      <c r="E397" s="92">
        <f t="shared" ca="1" si="289"/>
        <v>0</v>
      </c>
      <c r="F397" s="92">
        <f t="shared" ca="1" si="276"/>
        <v>0</v>
      </c>
      <c r="G397" s="91">
        <f t="shared" ca="1" si="277"/>
        <v>0</v>
      </c>
      <c r="H397" s="92">
        <f t="shared" ca="1" si="290"/>
        <v>0</v>
      </c>
      <c r="I397" s="93">
        <f>Input!$C$4</f>
        <v>1.03</v>
      </c>
      <c r="J397" s="94">
        <f t="shared" ca="1" si="278"/>
        <v>0</v>
      </c>
      <c r="K397" s="94">
        <f>K396+K396*Input!$C$5</f>
        <v>11.180729876748259</v>
      </c>
      <c r="L397" s="91">
        <f t="shared" ca="1" si="279"/>
        <v>0</v>
      </c>
      <c r="M397" s="91">
        <f ca="1">M396+M396*Input!$C$9</f>
        <v>0</v>
      </c>
      <c r="N397" s="92">
        <f t="shared" ca="1" si="291"/>
        <v>0</v>
      </c>
      <c r="O397" s="92">
        <f t="shared" ca="1" si="292"/>
        <v>0</v>
      </c>
      <c r="P397" s="92">
        <f t="shared" ca="1" si="280"/>
        <v>0</v>
      </c>
      <c r="Q397" s="91">
        <f t="shared" ca="1" si="281"/>
        <v>0</v>
      </c>
      <c r="R397" s="92">
        <f t="shared" ca="1" si="293"/>
        <v>0</v>
      </c>
      <c r="S397" s="94">
        <f t="shared" ca="1" si="282"/>
        <v>0</v>
      </c>
      <c r="T397" s="94">
        <f>T396+T396*Input!$C$5</f>
        <v>11.180729876748259</v>
      </c>
      <c r="U397" s="91">
        <f t="shared" ca="1" si="283"/>
        <v>0</v>
      </c>
      <c r="V397" s="91">
        <f t="shared" ca="1" si="284"/>
        <v>0</v>
      </c>
      <c r="W397" s="91">
        <f t="shared" ca="1" si="285"/>
        <v>0</v>
      </c>
      <c r="X397" s="91">
        <f t="shared" ca="1" si="286"/>
        <v>0</v>
      </c>
      <c r="Y397" s="91">
        <f t="shared" ca="1" si="294"/>
        <v>0</v>
      </c>
      <c r="Z397" s="92">
        <f t="shared" ca="1" si="295"/>
        <v>-1</v>
      </c>
      <c r="AA397" s="88">
        <f t="shared" si="274"/>
        <v>30</v>
      </c>
      <c r="AB397" s="95">
        <f t="shared" ca="1" si="275"/>
        <v>0</v>
      </c>
      <c r="AC397" s="94">
        <f t="shared" ca="1" si="287"/>
        <v>0</v>
      </c>
      <c r="AD397" s="76"/>
      <c r="AE397" s="76"/>
    </row>
    <row r="398" spans="1:31" ht="12.75" x14ac:dyDescent="0.2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8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</row>
    <row r="399" spans="1:31" ht="12.75" x14ac:dyDescent="0.2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8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</row>
    <row r="400" spans="1:31" ht="12.75" x14ac:dyDescent="0.2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8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</row>
    <row r="401" spans="1:31" ht="12.75" x14ac:dyDescent="0.2">
      <c r="A401" s="62"/>
      <c r="B401" s="63" t="s">
        <v>150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4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</row>
    <row r="402" spans="1:31" ht="12.75" x14ac:dyDescent="0.2">
      <c r="A402" s="47"/>
      <c r="B402" s="47"/>
      <c r="C402" s="52" t="s">
        <v>151</v>
      </c>
      <c r="D402" s="47"/>
      <c r="E402" s="47"/>
      <c r="F402" s="47">
        <f>Formulas!B12</f>
        <v>23</v>
      </c>
      <c r="G402" s="47"/>
      <c r="H402" s="47"/>
      <c r="I402" s="47"/>
      <c r="J402" s="47"/>
      <c r="K402" s="47"/>
      <c r="L402" s="48"/>
      <c r="M402" s="52" t="s">
        <v>152</v>
      </c>
      <c r="N402" s="47"/>
      <c r="O402" s="47"/>
      <c r="P402" s="52">
        <f>Formulas!C12</f>
        <v>38</v>
      </c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</row>
    <row r="403" spans="1:31" ht="51" x14ac:dyDescent="0.2">
      <c r="A403" s="47"/>
      <c r="B403" s="52"/>
      <c r="C403" s="65" t="s">
        <v>31</v>
      </c>
      <c r="D403" s="65"/>
      <c r="E403" s="65" t="s">
        <v>32</v>
      </c>
      <c r="F403" s="65" t="s">
        <v>33</v>
      </c>
      <c r="G403" s="65" t="s">
        <v>34</v>
      </c>
      <c r="H403" s="65" t="s">
        <v>35</v>
      </c>
      <c r="I403" s="65"/>
      <c r="J403" s="65"/>
      <c r="K403" s="65" t="s">
        <v>37</v>
      </c>
      <c r="L403" s="65" t="s">
        <v>38</v>
      </c>
      <c r="M403" s="66" t="s">
        <v>65</v>
      </c>
      <c r="N403" s="67"/>
      <c r="O403" s="67" t="s">
        <v>32</v>
      </c>
      <c r="P403" s="67" t="s">
        <v>33</v>
      </c>
      <c r="Q403" s="67" t="s">
        <v>34</v>
      </c>
      <c r="R403" s="67" t="s">
        <v>35</v>
      </c>
      <c r="S403" s="67"/>
      <c r="T403" s="67" t="s">
        <v>37</v>
      </c>
      <c r="U403" s="67" t="s">
        <v>38</v>
      </c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</row>
    <row r="404" spans="1:31" ht="12.75" x14ac:dyDescent="0.2">
      <c r="A404" s="47"/>
      <c r="B404" s="52"/>
      <c r="C404" s="52">
        <f ca="1">INDIRECT("Input!D"&amp;F402)</f>
        <v>0</v>
      </c>
      <c r="D404" s="52"/>
      <c r="E404" s="52">
        <f ca="1">INDIRECT("Input!E"&amp;F402)</f>
        <v>0</v>
      </c>
      <c r="F404" s="52">
        <f ca="1">INDIRECT("Input!G"&amp;F402)</f>
        <v>0</v>
      </c>
      <c r="G404" s="52">
        <f ca="1">INDIRECT("Input!I"&amp;F402)</f>
        <v>0</v>
      </c>
      <c r="H404" s="68">
        <f ca="1">INDIRECT("Input!K"&amp;F402)</f>
        <v>0</v>
      </c>
      <c r="I404" s="52"/>
      <c r="J404" s="52"/>
      <c r="K404" s="68">
        <f ca="1">INDIRECT("Input!M"&amp;F402)</f>
        <v>0</v>
      </c>
      <c r="L404" s="52">
        <f ca="1">INDIRECT("Input!O"&amp;F402)</f>
        <v>0</v>
      </c>
      <c r="M404" s="52">
        <f ca="1">INDIRECT("Input!D"&amp;P402)</f>
        <v>0</v>
      </c>
      <c r="N404" s="52"/>
      <c r="O404" s="52">
        <f ca="1">INDIRECT("Input!E"&amp;P402)</f>
        <v>0</v>
      </c>
      <c r="P404" s="52">
        <f ca="1">INDIRECT("Input!G"&amp;P402)</f>
        <v>0</v>
      </c>
      <c r="Q404" s="52">
        <f ca="1">INDIRECT("Input!I"&amp;P402)</f>
        <v>0</v>
      </c>
      <c r="R404" s="68">
        <f ca="1">INDIRECT("Input!K"&amp;P402)</f>
        <v>0</v>
      </c>
      <c r="S404" s="52"/>
      <c r="T404" s="68">
        <f ca="1">INDIRECT("Input!M"&amp;P402)</f>
        <v>0</v>
      </c>
      <c r="U404" s="52">
        <f ca="1">INDIRECT("Input!O"&amp;P402)</f>
        <v>0</v>
      </c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</row>
    <row r="405" spans="1:31" ht="12.75" x14ac:dyDescent="0.2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8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</row>
    <row r="406" spans="1:31" ht="12.75" x14ac:dyDescent="0.2">
      <c r="A406" s="76"/>
      <c r="B406" s="76"/>
      <c r="C406" s="77" t="s">
        <v>90</v>
      </c>
      <c r="D406" s="78"/>
      <c r="E406" s="78"/>
      <c r="F406" s="78"/>
      <c r="G406" s="78"/>
      <c r="H406" s="78"/>
      <c r="I406" s="78"/>
      <c r="J406" s="78"/>
      <c r="K406" s="78"/>
      <c r="L406" s="79"/>
      <c r="M406" s="80" t="s">
        <v>91</v>
      </c>
      <c r="N406" s="81"/>
      <c r="O406" s="81"/>
      <c r="P406" s="81"/>
      <c r="Q406" s="81"/>
      <c r="R406" s="81"/>
      <c r="S406" s="81"/>
      <c r="T406" s="81"/>
      <c r="U406" s="82"/>
      <c r="V406" s="83" t="s">
        <v>92</v>
      </c>
      <c r="W406" s="78"/>
      <c r="X406" s="78"/>
      <c r="Y406" s="78"/>
      <c r="Z406" s="76"/>
      <c r="AA406" s="76"/>
      <c r="AB406" s="76"/>
      <c r="AC406" s="76"/>
      <c r="AD406" s="76"/>
      <c r="AE406" s="76"/>
    </row>
    <row r="407" spans="1:31" ht="51" x14ac:dyDescent="0.2">
      <c r="A407" s="76"/>
      <c r="B407" s="84" t="s">
        <v>94</v>
      </c>
      <c r="C407" s="85" t="s">
        <v>118</v>
      </c>
      <c r="D407" s="85" t="s">
        <v>38</v>
      </c>
      <c r="E407" s="86" t="s">
        <v>119</v>
      </c>
      <c r="F407" s="86" t="s">
        <v>120</v>
      </c>
      <c r="G407" s="86" t="s">
        <v>95</v>
      </c>
      <c r="H407" s="86" t="s">
        <v>96</v>
      </c>
      <c r="I407" s="86" t="s">
        <v>121</v>
      </c>
      <c r="J407" s="86" t="s">
        <v>122</v>
      </c>
      <c r="K407" s="86" t="s">
        <v>123</v>
      </c>
      <c r="L407" s="87" t="s">
        <v>97</v>
      </c>
      <c r="M407" s="85" t="s">
        <v>118</v>
      </c>
      <c r="N407" s="85" t="s">
        <v>38</v>
      </c>
      <c r="O407" s="86" t="s">
        <v>119</v>
      </c>
      <c r="P407" s="86" t="s">
        <v>120</v>
      </c>
      <c r="Q407" s="86" t="s">
        <v>95</v>
      </c>
      <c r="R407" s="86" t="s">
        <v>96</v>
      </c>
      <c r="S407" s="86" t="s">
        <v>122</v>
      </c>
      <c r="T407" s="86" t="s">
        <v>123</v>
      </c>
      <c r="U407" s="87" t="s">
        <v>99</v>
      </c>
      <c r="V407" s="87" t="s">
        <v>100</v>
      </c>
      <c r="W407" s="87" t="s">
        <v>101</v>
      </c>
      <c r="X407" s="87" t="s">
        <v>102</v>
      </c>
      <c r="Y407" s="87" t="s">
        <v>103</v>
      </c>
      <c r="Z407" s="86" t="s">
        <v>105</v>
      </c>
      <c r="AA407" s="88" t="str">
        <f t="shared" ref="AA407:AA437" si="296">B407</f>
        <v>Years</v>
      </c>
      <c r="AB407" s="87" t="str">
        <f t="shared" ref="AB407:AB437" si="297">Y407</f>
        <v>Cumulative Savings</v>
      </c>
      <c r="AC407" s="89" t="s">
        <v>124</v>
      </c>
      <c r="AD407" s="76"/>
      <c r="AE407" s="76"/>
    </row>
    <row r="408" spans="1:31" ht="12.75" x14ac:dyDescent="0.2">
      <c r="A408" s="76"/>
      <c r="B408" s="90">
        <v>1</v>
      </c>
      <c r="C408" s="91">
        <f ca="1">E404*(H404+K404)</f>
        <v>0</v>
      </c>
      <c r="D408" s="90">
        <f ca="1">L404</f>
        <v>0</v>
      </c>
      <c r="E408" s="90">
        <v>1</v>
      </c>
      <c r="F408" s="92">
        <f t="shared" ref="F408:F437" si="298">IF(E408=INT(E408),IF(E408=0,0,1),0)</f>
        <v>1</v>
      </c>
      <c r="G408" s="91">
        <f t="shared" ref="G408:G437" ca="1" si="299">C408*F408</f>
        <v>0</v>
      </c>
      <c r="H408" s="92">
        <f ca="1">G404*F404*E404/1000</f>
        <v>0</v>
      </c>
      <c r="I408" s="93">
        <f>Input!$C$4</f>
        <v>1.03</v>
      </c>
      <c r="J408" s="94">
        <f t="shared" ref="J408:J437" ca="1" si="300">H408*I408</f>
        <v>0</v>
      </c>
      <c r="K408" s="94">
        <f>Input!$C$3</f>
        <v>1.2</v>
      </c>
      <c r="L408" s="91">
        <f t="shared" ref="L408:L437" ca="1" si="301">H408*K408</f>
        <v>0</v>
      </c>
      <c r="M408" s="91">
        <f ca="1">O404*(R404+T404)</f>
        <v>0</v>
      </c>
      <c r="N408" s="90">
        <f ca="1">U404</f>
        <v>0</v>
      </c>
      <c r="O408" s="90">
        <v>1</v>
      </c>
      <c r="P408" s="92">
        <f t="shared" ref="P408:P437" si="302">IF(O408=INT(O408),IF(O408=0,0,1),0)</f>
        <v>1</v>
      </c>
      <c r="Q408" s="91">
        <f t="shared" ref="Q408:Q437" ca="1" si="303">M408*P408</f>
        <v>0</v>
      </c>
      <c r="R408" s="92">
        <f ca="1">Q404*P404*O404/1000</f>
        <v>0</v>
      </c>
      <c r="S408" s="94">
        <f t="shared" ref="S408:S437" ca="1" si="304">I408*R408</f>
        <v>0</v>
      </c>
      <c r="T408" s="94">
        <f>Input!$C$3</f>
        <v>1.2</v>
      </c>
      <c r="U408" s="91">
        <f t="shared" ref="U408:U437" ca="1" si="305">R408*T408</f>
        <v>0</v>
      </c>
      <c r="V408" s="91">
        <f t="shared" ref="V408:V437" ca="1" si="306">G408-Q408</f>
        <v>0</v>
      </c>
      <c r="W408" s="91">
        <f t="shared" ref="W408:W437" ca="1" si="307">L408-U408</f>
        <v>0</v>
      </c>
      <c r="X408" s="91">
        <f t="shared" ref="X408:X437" ca="1" si="308">V408+W408</f>
        <v>0</v>
      </c>
      <c r="Y408" s="91">
        <f ca="1">X408</f>
        <v>0</v>
      </c>
      <c r="Z408" s="92">
        <f ca="1">IF(Y408&lt;0,0,1)</f>
        <v>1</v>
      </c>
      <c r="AA408" s="85">
        <f t="shared" si="296"/>
        <v>1</v>
      </c>
      <c r="AB408" s="95">
        <f t="shared" ca="1" si="297"/>
        <v>0</v>
      </c>
      <c r="AC408" s="94">
        <f t="shared" ref="AC408:AC437" ca="1" si="309">J408-S408</f>
        <v>0</v>
      </c>
      <c r="AD408" s="96" t="s">
        <v>125</v>
      </c>
      <c r="AE408" s="76"/>
    </row>
    <row r="409" spans="1:31" ht="12.75" x14ac:dyDescent="0.2">
      <c r="A409" s="76"/>
      <c r="B409" s="90">
        <v>2</v>
      </c>
      <c r="C409" s="91">
        <f ca="1">C408+C408*Input!$C$9</f>
        <v>0</v>
      </c>
      <c r="D409" s="92">
        <f t="shared" ref="D409:D437" ca="1" si="310">D408</f>
        <v>0</v>
      </c>
      <c r="E409" s="92">
        <f t="shared" ref="E409:E437" ca="1" si="311">IF(D409=0,0,(B409-1)/D409)</f>
        <v>0</v>
      </c>
      <c r="F409" s="92">
        <f t="shared" ca="1" si="298"/>
        <v>0</v>
      </c>
      <c r="G409" s="91">
        <f t="shared" ca="1" si="299"/>
        <v>0</v>
      </c>
      <c r="H409" s="92">
        <f t="shared" ref="H409:H437" ca="1" si="312">H408</f>
        <v>0</v>
      </c>
      <c r="I409" s="93">
        <f>Input!$C$4</f>
        <v>1.03</v>
      </c>
      <c r="J409" s="94">
        <f t="shared" ca="1" si="300"/>
        <v>0</v>
      </c>
      <c r="K409" s="94">
        <f>K408+K408*Input!$C$5</f>
        <v>1.296</v>
      </c>
      <c r="L409" s="91">
        <f t="shared" ca="1" si="301"/>
        <v>0</v>
      </c>
      <c r="M409" s="91">
        <f ca="1">M408+M408*Input!$C$9</f>
        <v>0</v>
      </c>
      <c r="N409" s="92">
        <f t="shared" ref="N409:N437" ca="1" si="313">N408</f>
        <v>0</v>
      </c>
      <c r="O409" s="92">
        <f t="shared" ref="O409:O437" ca="1" si="314">IF(N409=0,0,(B409-1)/N409)</f>
        <v>0</v>
      </c>
      <c r="P409" s="92">
        <f t="shared" ca="1" si="302"/>
        <v>0</v>
      </c>
      <c r="Q409" s="91">
        <f t="shared" ca="1" si="303"/>
        <v>0</v>
      </c>
      <c r="R409" s="92">
        <f t="shared" ref="R409:R437" ca="1" si="315">R408</f>
        <v>0</v>
      </c>
      <c r="S409" s="94">
        <f t="shared" ca="1" si="304"/>
        <v>0</v>
      </c>
      <c r="T409" s="94">
        <f>T408+T408*Input!$C$5</f>
        <v>1.296</v>
      </c>
      <c r="U409" s="91">
        <f t="shared" ca="1" si="305"/>
        <v>0</v>
      </c>
      <c r="V409" s="91">
        <f t="shared" ca="1" si="306"/>
        <v>0</v>
      </c>
      <c r="W409" s="91">
        <f t="shared" ca="1" si="307"/>
        <v>0</v>
      </c>
      <c r="X409" s="91">
        <f t="shared" ca="1" si="308"/>
        <v>0</v>
      </c>
      <c r="Y409" s="91">
        <f t="shared" ref="Y409:Y437" ca="1" si="316">X409+Y408</f>
        <v>0</v>
      </c>
      <c r="Z409" s="92">
        <f t="shared" ref="Z409:Z437" ca="1" si="317">IF(Z408=-1,-1,IF(Z408=1,-1,IF(Y409&lt;0,0,1)))</f>
        <v>-1</v>
      </c>
      <c r="AA409" s="88">
        <f t="shared" si="296"/>
        <v>2</v>
      </c>
      <c r="AB409" s="95">
        <f t="shared" ca="1" si="297"/>
        <v>0</v>
      </c>
      <c r="AC409" s="94">
        <f t="shared" ca="1" si="309"/>
        <v>0</v>
      </c>
      <c r="AD409" s="76"/>
      <c r="AE409" s="76"/>
    </row>
    <row r="410" spans="1:31" ht="12.75" x14ac:dyDescent="0.2">
      <c r="A410" s="76"/>
      <c r="B410" s="90">
        <v>3</v>
      </c>
      <c r="C410" s="91">
        <f ca="1">C409+C409*Input!$C$9</f>
        <v>0</v>
      </c>
      <c r="D410" s="92">
        <f t="shared" ca="1" si="310"/>
        <v>0</v>
      </c>
      <c r="E410" s="92">
        <f t="shared" ca="1" si="311"/>
        <v>0</v>
      </c>
      <c r="F410" s="92">
        <f t="shared" ca="1" si="298"/>
        <v>0</v>
      </c>
      <c r="G410" s="91">
        <f t="shared" ca="1" si="299"/>
        <v>0</v>
      </c>
      <c r="H410" s="92">
        <f t="shared" ca="1" si="312"/>
        <v>0</v>
      </c>
      <c r="I410" s="93">
        <f>Input!$C$4</f>
        <v>1.03</v>
      </c>
      <c r="J410" s="94">
        <f t="shared" ca="1" si="300"/>
        <v>0</v>
      </c>
      <c r="K410" s="94">
        <f>K409+K409*Input!$C$5</f>
        <v>1.39968</v>
      </c>
      <c r="L410" s="91">
        <f t="shared" ca="1" si="301"/>
        <v>0</v>
      </c>
      <c r="M410" s="91">
        <f ca="1">M409+M409*Input!$C$9</f>
        <v>0</v>
      </c>
      <c r="N410" s="92">
        <f t="shared" ca="1" si="313"/>
        <v>0</v>
      </c>
      <c r="O410" s="92">
        <f t="shared" ca="1" si="314"/>
        <v>0</v>
      </c>
      <c r="P410" s="92">
        <f t="shared" ca="1" si="302"/>
        <v>0</v>
      </c>
      <c r="Q410" s="91">
        <f t="shared" ca="1" si="303"/>
        <v>0</v>
      </c>
      <c r="R410" s="92">
        <f t="shared" ca="1" si="315"/>
        <v>0</v>
      </c>
      <c r="S410" s="94">
        <f t="shared" ca="1" si="304"/>
        <v>0</v>
      </c>
      <c r="T410" s="94">
        <f>T409+T409*Input!$C$5</f>
        <v>1.39968</v>
      </c>
      <c r="U410" s="91">
        <f t="shared" ca="1" si="305"/>
        <v>0</v>
      </c>
      <c r="V410" s="91">
        <f t="shared" ca="1" si="306"/>
        <v>0</v>
      </c>
      <c r="W410" s="91">
        <f t="shared" ca="1" si="307"/>
        <v>0</v>
      </c>
      <c r="X410" s="91">
        <f t="shared" ca="1" si="308"/>
        <v>0</v>
      </c>
      <c r="Y410" s="91">
        <f t="shared" ca="1" si="316"/>
        <v>0</v>
      </c>
      <c r="Z410" s="92">
        <f t="shared" ca="1" si="317"/>
        <v>-1</v>
      </c>
      <c r="AA410" s="88">
        <f t="shared" si="296"/>
        <v>3</v>
      </c>
      <c r="AB410" s="95">
        <f t="shared" ca="1" si="297"/>
        <v>0</v>
      </c>
      <c r="AC410" s="94">
        <f t="shared" ca="1" si="309"/>
        <v>0</v>
      </c>
      <c r="AD410" s="76"/>
      <c r="AE410" s="76"/>
    </row>
    <row r="411" spans="1:31" ht="12.75" x14ac:dyDescent="0.2">
      <c r="A411" s="76"/>
      <c r="B411" s="90">
        <v>4</v>
      </c>
      <c r="C411" s="91">
        <f ca="1">C410+C410*Input!$C$9</f>
        <v>0</v>
      </c>
      <c r="D411" s="92">
        <f t="shared" ca="1" si="310"/>
        <v>0</v>
      </c>
      <c r="E411" s="92">
        <f t="shared" ca="1" si="311"/>
        <v>0</v>
      </c>
      <c r="F411" s="92">
        <f t="shared" ca="1" si="298"/>
        <v>0</v>
      </c>
      <c r="G411" s="91">
        <f t="shared" ca="1" si="299"/>
        <v>0</v>
      </c>
      <c r="H411" s="92">
        <f t="shared" ca="1" si="312"/>
        <v>0</v>
      </c>
      <c r="I411" s="93">
        <f>Input!$C$4</f>
        <v>1.03</v>
      </c>
      <c r="J411" s="94">
        <f t="shared" ca="1" si="300"/>
        <v>0</v>
      </c>
      <c r="K411" s="94">
        <f>K410+K410*Input!$C$5</f>
        <v>1.5116544000000001</v>
      </c>
      <c r="L411" s="91">
        <f t="shared" ca="1" si="301"/>
        <v>0</v>
      </c>
      <c r="M411" s="91">
        <f ca="1">M410+M410*Input!$C$9</f>
        <v>0</v>
      </c>
      <c r="N411" s="92">
        <f t="shared" ca="1" si="313"/>
        <v>0</v>
      </c>
      <c r="O411" s="92">
        <f t="shared" ca="1" si="314"/>
        <v>0</v>
      </c>
      <c r="P411" s="92">
        <f t="shared" ca="1" si="302"/>
        <v>0</v>
      </c>
      <c r="Q411" s="91">
        <f t="shared" ca="1" si="303"/>
        <v>0</v>
      </c>
      <c r="R411" s="92">
        <f t="shared" ca="1" si="315"/>
        <v>0</v>
      </c>
      <c r="S411" s="94">
        <f t="shared" ca="1" si="304"/>
        <v>0</v>
      </c>
      <c r="T411" s="94">
        <f>T410+T410*Input!$C$5</f>
        <v>1.5116544000000001</v>
      </c>
      <c r="U411" s="91">
        <f t="shared" ca="1" si="305"/>
        <v>0</v>
      </c>
      <c r="V411" s="91">
        <f t="shared" ca="1" si="306"/>
        <v>0</v>
      </c>
      <c r="W411" s="91">
        <f t="shared" ca="1" si="307"/>
        <v>0</v>
      </c>
      <c r="X411" s="91">
        <f t="shared" ca="1" si="308"/>
        <v>0</v>
      </c>
      <c r="Y411" s="91">
        <f t="shared" ca="1" si="316"/>
        <v>0</v>
      </c>
      <c r="Z411" s="92">
        <f t="shared" ca="1" si="317"/>
        <v>-1</v>
      </c>
      <c r="AA411" s="88">
        <f t="shared" si="296"/>
        <v>4</v>
      </c>
      <c r="AB411" s="95">
        <f t="shared" ca="1" si="297"/>
        <v>0</v>
      </c>
      <c r="AC411" s="94">
        <f t="shared" ca="1" si="309"/>
        <v>0</v>
      </c>
      <c r="AD411" s="76"/>
      <c r="AE411" s="76"/>
    </row>
    <row r="412" spans="1:31" ht="12.75" x14ac:dyDescent="0.2">
      <c r="A412" s="76"/>
      <c r="B412" s="90">
        <v>5</v>
      </c>
      <c r="C412" s="91">
        <f ca="1">C411+C411*Input!$C$9</f>
        <v>0</v>
      </c>
      <c r="D412" s="92">
        <f t="shared" ca="1" si="310"/>
        <v>0</v>
      </c>
      <c r="E412" s="92">
        <f t="shared" ca="1" si="311"/>
        <v>0</v>
      </c>
      <c r="F412" s="92">
        <f t="shared" ca="1" si="298"/>
        <v>0</v>
      </c>
      <c r="G412" s="91">
        <f t="shared" ca="1" si="299"/>
        <v>0</v>
      </c>
      <c r="H412" s="92">
        <f t="shared" ca="1" si="312"/>
        <v>0</v>
      </c>
      <c r="I412" s="93">
        <f>Input!$C$4</f>
        <v>1.03</v>
      </c>
      <c r="J412" s="94">
        <f t="shared" ca="1" si="300"/>
        <v>0</v>
      </c>
      <c r="K412" s="94">
        <f>K411+K411*Input!$C$5</f>
        <v>1.6325867520000001</v>
      </c>
      <c r="L412" s="91">
        <f t="shared" ca="1" si="301"/>
        <v>0</v>
      </c>
      <c r="M412" s="91">
        <f ca="1">M411+M411*Input!$C$9</f>
        <v>0</v>
      </c>
      <c r="N412" s="92">
        <f t="shared" ca="1" si="313"/>
        <v>0</v>
      </c>
      <c r="O412" s="92">
        <f t="shared" ca="1" si="314"/>
        <v>0</v>
      </c>
      <c r="P412" s="92">
        <f t="shared" ca="1" si="302"/>
        <v>0</v>
      </c>
      <c r="Q412" s="91">
        <f t="shared" ca="1" si="303"/>
        <v>0</v>
      </c>
      <c r="R412" s="92">
        <f t="shared" ca="1" si="315"/>
        <v>0</v>
      </c>
      <c r="S412" s="94">
        <f t="shared" ca="1" si="304"/>
        <v>0</v>
      </c>
      <c r="T412" s="94">
        <f>T411+T411*Input!$C$5</f>
        <v>1.6325867520000001</v>
      </c>
      <c r="U412" s="91">
        <f t="shared" ca="1" si="305"/>
        <v>0</v>
      </c>
      <c r="V412" s="91">
        <f t="shared" ca="1" si="306"/>
        <v>0</v>
      </c>
      <c r="W412" s="91">
        <f t="shared" ca="1" si="307"/>
        <v>0</v>
      </c>
      <c r="X412" s="91">
        <f t="shared" ca="1" si="308"/>
        <v>0</v>
      </c>
      <c r="Y412" s="91">
        <f t="shared" ca="1" si="316"/>
        <v>0</v>
      </c>
      <c r="Z412" s="92">
        <f t="shared" ca="1" si="317"/>
        <v>-1</v>
      </c>
      <c r="AA412" s="88">
        <f t="shared" si="296"/>
        <v>5</v>
      </c>
      <c r="AB412" s="95">
        <f t="shared" ca="1" si="297"/>
        <v>0</v>
      </c>
      <c r="AC412" s="94">
        <f t="shared" ca="1" si="309"/>
        <v>0</v>
      </c>
      <c r="AD412" s="76"/>
      <c r="AE412" s="76"/>
    </row>
    <row r="413" spans="1:31" ht="12.75" x14ac:dyDescent="0.2">
      <c r="A413" s="76"/>
      <c r="B413" s="90">
        <v>6</v>
      </c>
      <c r="C413" s="91">
        <f ca="1">C412+C412*Input!$C$9</f>
        <v>0</v>
      </c>
      <c r="D413" s="92">
        <f t="shared" ca="1" si="310"/>
        <v>0</v>
      </c>
      <c r="E413" s="92">
        <f t="shared" ca="1" si="311"/>
        <v>0</v>
      </c>
      <c r="F413" s="92">
        <f t="shared" ca="1" si="298"/>
        <v>0</v>
      </c>
      <c r="G413" s="91">
        <f t="shared" ca="1" si="299"/>
        <v>0</v>
      </c>
      <c r="H413" s="92">
        <f t="shared" ca="1" si="312"/>
        <v>0</v>
      </c>
      <c r="I413" s="93">
        <f>Input!$C$4</f>
        <v>1.03</v>
      </c>
      <c r="J413" s="94">
        <f t="shared" ca="1" si="300"/>
        <v>0</v>
      </c>
      <c r="K413" s="94">
        <f>K412+K412*Input!$C$5</f>
        <v>1.7631936921600002</v>
      </c>
      <c r="L413" s="91">
        <f t="shared" ca="1" si="301"/>
        <v>0</v>
      </c>
      <c r="M413" s="91">
        <f ca="1">M412+M412*Input!$C$9</f>
        <v>0</v>
      </c>
      <c r="N413" s="92">
        <f t="shared" ca="1" si="313"/>
        <v>0</v>
      </c>
      <c r="O413" s="92">
        <f t="shared" ca="1" si="314"/>
        <v>0</v>
      </c>
      <c r="P413" s="92">
        <f t="shared" ca="1" si="302"/>
        <v>0</v>
      </c>
      <c r="Q413" s="91">
        <f t="shared" ca="1" si="303"/>
        <v>0</v>
      </c>
      <c r="R413" s="92">
        <f t="shared" ca="1" si="315"/>
        <v>0</v>
      </c>
      <c r="S413" s="94">
        <f t="shared" ca="1" si="304"/>
        <v>0</v>
      </c>
      <c r="T413" s="94">
        <f>T412+T412*Input!$C$5</f>
        <v>1.7631936921600002</v>
      </c>
      <c r="U413" s="91">
        <f t="shared" ca="1" si="305"/>
        <v>0</v>
      </c>
      <c r="V413" s="91">
        <f t="shared" ca="1" si="306"/>
        <v>0</v>
      </c>
      <c r="W413" s="91">
        <f t="shared" ca="1" si="307"/>
        <v>0</v>
      </c>
      <c r="X413" s="91">
        <f t="shared" ca="1" si="308"/>
        <v>0</v>
      </c>
      <c r="Y413" s="91">
        <f t="shared" ca="1" si="316"/>
        <v>0</v>
      </c>
      <c r="Z413" s="92">
        <f t="shared" ca="1" si="317"/>
        <v>-1</v>
      </c>
      <c r="AA413" s="88">
        <f t="shared" si="296"/>
        <v>6</v>
      </c>
      <c r="AB413" s="95">
        <f t="shared" ca="1" si="297"/>
        <v>0</v>
      </c>
      <c r="AC413" s="94">
        <f t="shared" ca="1" si="309"/>
        <v>0</v>
      </c>
      <c r="AD413" s="76"/>
      <c r="AE413" s="76"/>
    </row>
    <row r="414" spans="1:31" ht="12.75" x14ac:dyDescent="0.2">
      <c r="A414" s="76"/>
      <c r="B414" s="90">
        <v>7</v>
      </c>
      <c r="C414" s="91">
        <f ca="1">C413+C413*Input!$C$9</f>
        <v>0</v>
      </c>
      <c r="D414" s="92">
        <f t="shared" ca="1" si="310"/>
        <v>0</v>
      </c>
      <c r="E414" s="92">
        <f t="shared" ca="1" si="311"/>
        <v>0</v>
      </c>
      <c r="F414" s="92">
        <f t="shared" ca="1" si="298"/>
        <v>0</v>
      </c>
      <c r="G414" s="91">
        <f t="shared" ca="1" si="299"/>
        <v>0</v>
      </c>
      <c r="H414" s="92">
        <f t="shared" ca="1" si="312"/>
        <v>0</v>
      </c>
      <c r="I414" s="93">
        <f>Input!$C$4</f>
        <v>1.03</v>
      </c>
      <c r="J414" s="94">
        <f t="shared" ca="1" si="300"/>
        <v>0</v>
      </c>
      <c r="K414" s="94">
        <f>K413+K413*Input!$C$5</f>
        <v>1.9042491875328003</v>
      </c>
      <c r="L414" s="91">
        <f t="shared" ca="1" si="301"/>
        <v>0</v>
      </c>
      <c r="M414" s="91">
        <f ca="1">M413+M413*Input!$C$9</f>
        <v>0</v>
      </c>
      <c r="N414" s="92">
        <f t="shared" ca="1" si="313"/>
        <v>0</v>
      </c>
      <c r="O414" s="92">
        <f t="shared" ca="1" si="314"/>
        <v>0</v>
      </c>
      <c r="P414" s="92">
        <f t="shared" ca="1" si="302"/>
        <v>0</v>
      </c>
      <c r="Q414" s="91">
        <f t="shared" ca="1" si="303"/>
        <v>0</v>
      </c>
      <c r="R414" s="92">
        <f t="shared" ca="1" si="315"/>
        <v>0</v>
      </c>
      <c r="S414" s="94">
        <f t="shared" ca="1" si="304"/>
        <v>0</v>
      </c>
      <c r="T414" s="94">
        <f>T413+T413*Input!$C$5</f>
        <v>1.9042491875328003</v>
      </c>
      <c r="U414" s="91">
        <f t="shared" ca="1" si="305"/>
        <v>0</v>
      </c>
      <c r="V414" s="91">
        <f t="shared" ca="1" si="306"/>
        <v>0</v>
      </c>
      <c r="W414" s="91">
        <f t="shared" ca="1" si="307"/>
        <v>0</v>
      </c>
      <c r="X414" s="91">
        <f t="shared" ca="1" si="308"/>
        <v>0</v>
      </c>
      <c r="Y414" s="91">
        <f t="shared" ca="1" si="316"/>
        <v>0</v>
      </c>
      <c r="Z414" s="92">
        <f t="shared" ca="1" si="317"/>
        <v>-1</v>
      </c>
      <c r="AA414" s="88">
        <f t="shared" si="296"/>
        <v>7</v>
      </c>
      <c r="AB414" s="95">
        <f t="shared" ca="1" si="297"/>
        <v>0</v>
      </c>
      <c r="AC414" s="94">
        <f t="shared" ca="1" si="309"/>
        <v>0</v>
      </c>
      <c r="AD414" s="76"/>
      <c r="AE414" s="76"/>
    </row>
    <row r="415" spans="1:31" ht="12.75" x14ac:dyDescent="0.2">
      <c r="A415" s="76"/>
      <c r="B415" s="90">
        <v>8</v>
      </c>
      <c r="C415" s="91">
        <f ca="1">C414+C414*Input!$C$9</f>
        <v>0</v>
      </c>
      <c r="D415" s="92">
        <f t="shared" ca="1" si="310"/>
        <v>0</v>
      </c>
      <c r="E415" s="92">
        <f t="shared" ca="1" si="311"/>
        <v>0</v>
      </c>
      <c r="F415" s="92">
        <f t="shared" ca="1" si="298"/>
        <v>0</v>
      </c>
      <c r="G415" s="91">
        <f t="shared" ca="1" si="299"/>
        <v>0</v>
      </c>
      <c r="H415" s="92">
        <f t="shared" ca="1" si="312"/>
        <v>0</v>
      </c>
      <c r="I415" s="93">
        <f>Input!$C$4</f>
        <v>1.03</v>
      </c>
      <c r="J415" s="94">
        <f t="shared" ca="1" si="300"/>
        <v>0</v>
      </c>
      <c r="K415" s="94">
        <f>K414+K414*Input!$C$5</f>
        <v>2.0565891225354243</v>
      </c>
      <c r="L415" s="91">
        <f t="shared" ca="1" si="301"/>
        <v>0</v>
      </c>
      <c r="M415" s="91">
        <f ca="1">M414+M414*Input!$C$9</f>
        <v>0</v>
      </c>
      <c r="N415" s="92">
        <f t="shared" ca="1" si="313"/>
        <v>0</v>
      </c>
      <c r="O415" s="92">
        <f t="shared" ca="1" si="314"/>
        <v>0</v>
      </c>
      <c r="P415" s="92">
        <f t="shared" ca="1" si="302"/>
        <v>0</v>
      </c>
      <c r="Q415" s="91">
        <f t="shared" ca="1" si="303"/>
        <v>0</v>
      </c>
      <c r="R415" s="92">
        <f t="shared" ca="1" si="315"/>
        <v>0</v>
      </c>
      <c r="S415" s="94">
        <f t="shared" ca="1" si="304"/>
        <v>0</v>
      </c>
      <c r="T415" s="94">
        <f>T414+T414*Input!$C$5</f>
        <v>2.0565891225354243</v>
      </c>
      <c r="U415" s="91">
        <f t="shared" ca="1" si="305"/>
        <v>0</v>
      </c>
      <c r="V415" s="91">
        <f t="shared" ca="1" si="306"/>
        <v>0</v>
      </c>
      <c r="W415" s="91">
        <f t="shared" ca="1" si="307"/>
        <v>0</v>
      </c>
      <c r="X415" s="91">
        <f t="shared" ca="1" si="308"/>
        <v>0</v>
      </c>
      <c r="Y415" s="91">
        <f t="shared" ca="1" si="316"/>
        <v>0</v>
      </c>
      <c r="Z415" s="92">
        <f t="shared" ca="1" si="317"/>
        <v>-1</v>
      </c>
      <c r="AA415" s="88">
        <f t="shared" si="296"/>
        <v>8</v>
      </c>
      <c r="AB415" s="95">
        <f t="shared" ca="1" si="297"/>
        <v>0</v>
      </c>
      <c r="AC415" s="94">
        <f t="shared" ca="1" si="309"/>
        <v>0</v>
      </c>
      <c r="AD415" s="76"/>
      <c r="AE415" s="76"/>
    </row>
    <row r="416" spans="1:31" ht="12.75" x14ac:dyDescent="0.2">
      <c r="A416" s="76"/>
      <c r="B416" s="90">
        <v>9</v>
      </c>
      <c r="C416" s="91">
        <f ca="1">C415+C415*Input!$C$9</f>
        <v>0</v>
      </c>
      <c r="D416" s="92">
        <f t="shared" ca="1" si="310"/>
        <v>0</v>
      </c>
      <c r="E416" s="92">
        <f t="shared" ca="1" si="311"/>
        <v>0</v>
      </c>
      <c r="F416" s="92">
        <f t="shared" ca="1" si="298"/>
        <v>0</v>
      </c>
      <c r="G416" s="91">
        <f t="shared" ca="1" si="299"/>
        <v>0</v>
      </c>
      <c r="H416" s="92">
        <f t="shared" ca="1" si="312"/>
        <v>0</v>
      </c>
      <c r="I416" s="93">
        <f>Input!$C$4</f>
        <v>1.03</v>
      </c>
      <c r="J416" s="94">
        <f t="shared" ca="1" si="300"/>
        <v>0</v>
      </c>
      <c r="K416" s="94">
        <f>K415+K415*Input!$C$5</f>
        <v>2.2211162523382582</v>
      </c>
      <c r="L416" s="91">
        <f t="shared" ca="1" si="301"/>
        <v>0</v>
      </c>
      <c r="M416" s="91">
        <f ca="1">M415+M415*Input!$C$9</f>
        <v>0</v>
      </c>
      <c r="N416" s="92">
        <f t="shared" ca="1" si="313"/>
        <v>0</v>
      </c>
      <c r="O416" s="92">
        <f t="shared" ca="1" si="314"/>
        <v>0</v>
      </c>
      <c r="P416" s="92">
        <f t="shared" ca="1" si="302"/>
        <v>0</v>
      </c>
      <c r="Q416" s="91">
        <f t="shared" ca="1" si="303"/>
        <v>0</v>
      </c>
      <c r="R416" s="92">
        <f t="shared" ca="1" si="315"/>
        <v>0</v>
      </c>
      <c r="S416" s="94">
        <f t="shared" ca="1" si="304"/>
        <v>0</v>
      </c>
      <c r="T416" s="94">
        <f>T415+T415*Input!$C$5</f>
        <v>2.2211162523382582</v>
      </c>
      <c r="U416" s="91">
        <f t="shared" ca="1" si="305"/>
        <v>0</v>
      </c>
      <c r="V416" s="91">
        <f t="shared" ca="1" si="306"/>
        <v>0</v>
      </c>
      <c r="W416" s="91">
        <f t="shared" ca="1" si="307"/>
        <v>0</v>
      </c>
      <c r="X416" s="91">
        <f t="shared" ca="1" si="308"/>
        <v>0</v>
      </c>
      <c r="Y416" s="91">
        <f t="shared" ca="1" si="316"/>
        <v>0</v>
      </c>
      <c r="Z416" s="92">
        <f t="shared" ca="1" si="317"/>
        <v>-1</v>
      </c>
      <c r="AA416" s="88">
        <f t="shared" si="296"/>
        <v>9</v>
      </c>
      <c r="AB416" s="95">
        <f t="shared" ca="1" si="297"/>
        <v>0</v>
      </c>
      <c r="AC416" s="94">
        <f t="shared" ca="1" si="309"/>
        <v>0</v>
      </c>
      <c r="AD416" s="76"/>
      <c r="AE416" s="76"/>
    </row>
    <row r="417" spans="1:31" ht="12.75" x14ac:dyDescent="0.2">
      <c r="A417" s="76"/>
      <c r="B417" s="90">
        <v>10</v>
      </c>
      <c r="C417" s="91">
        <f ca="1">C416+C416*Input!$C$9</f>
        <v>0</v>
      </c>
      <c r="D417" s="92">
        <f t="shared" ca="1" si="310"/>
        <v>0</v>
      </c>
      <c r="E417" s="92">
        <f t="shared" ca="1" si="311"/>
        <v>0</v>
      </c>
      <c r="F417" s="92">
        <f t="shared" ca="1" si="298"/>
        <v>0</v>
      </c>
      <c r="G417" s="91">
        <f t="shared" ca="1" si="299"/>
        <v>0</v>
      </c>
      <c r="H417" s="92">
        <f t="shared" ca="1" si="312"/>
        <v>0</v>
      </c>
      <c r="I417" s="93">
        <f>Input!$C$4</f>
        <v>1.03</v>
      </c>
      <c r="J417" s="94">
        <f t="shared" ca="1" si="300"/>
        <v>0</v>
      </c>
      <c r="K417" s="94">
        <f>K416+K416*Input!$C$5</f>
        <v>2.3988055525253187</v>
      </c>
      <c r="L417" s="91">
        <f t="shared" ca="1" si="301"/>
        <v>0</v>
      </c>
      <c r="M417" s="91">
        <f ca="1">M416+M416*Input!$C$9</f>
        <v>0</v>
      </c>
      <c r="N417" s="92">
        <f t="shared" ca="1" si="313"/>
        <v>0</v>
      </c>
      <c r="O417" s="92">
        <f t="shared" ca="1" si="314"/>
        <v>0</v>
      </c>
      <c r="P417" s="92">
        <f t="shared" ca="1" si="302"/>
        <v>0</v>
      </c>
      <c r="Q417" s="91">
        <f t="shared" ca="1" si="303"/>
        <v>0</v>
      </c>
      <c r="R417" s="92">
        <f t="shared" ca="1" si="315"/>
        <v>0</v>
      </c>
      <c r="S417" s="94">
        <f t="shared" ca="1" si="304"/>
        <v>0</v>
      </c>
      <c r="T417" s="94">
        <f>T416+T416*Input!$C$5</f>
        <v>2.3988055525253187</v>
      </c>
      <c r="U417" s="91">
        <f t="shared" ca="1" si="305"/>
        <v>0</v>
      </c>
      <c r="V417" s="91">
        <f t="shared" ca="1" si="306"/>
        <v>0</v>
      </c>
      <c r="W417" s="91">
        <f t="shared" ca="1" si="307"/>
        <v>0</v>
      </c>
      <c r="X417" s="91">
        <f t="shared" ca="1" si="308"/>
        <v>0</v>
      </c>
      <c r="Y417" s="91">
        <f t="shared" ca="1" si="316"/>
        <v>0</v>
      </c>
      <c r="Z417" s="92">
        <f t="shared" ca="1" si="317"/>
        <v>-1</v>
      </c>
      <c r="AA417" s="88">
        <f t="shared" si="296"/>
        <v>10</v>
      </c>
      <c r="AB417" s="95">
        <f t="shared" ca="1" si="297"/>
        <v>0</v>
      </c>
      <c r="AC417" s="94">
        <f t="shared" ca="1" si="309"/>
        <v>0</v>
      </c>
      <c r="AD417" s="76"/>
      <c r="AE417" s="76"/>
    </row>
    <row r="418" spans="1:31" ht="12.75" x14ac:dyDescent="0.2">
      <c r="A418" s="76"/>
      <c r="B418" s="90">
        <v>11</v>
      </c>
      <c r="C418" s="91">
        <f ca="1">C417+C417*Input!$C$9</f>
        <v>0</v>
      </c>
      <c r="D418" s="92">
        <f t="shared" ca="1" si="310"/>
        <v>0</v>
      </c>
      <c r="E418" s="92">
        <f t="shared" ca="1" si="311"/>
        <v>0</v>
      </c>
      <c r="F418" s="92">
        <f t="shared" ca="1" si="298"/>
        <v>0</v>
      </c>
      <c r="G418" s="91">
        <f t="shared" ca="1" si="299"/>
        <v>0</v>
      </c>
      <c r="H418" s="92">
        <f t="shared" ca="1" si="312"/>
        <v>0</v>
      </c>
      <c r="I418" s="93">
        <f>Input!$C$4</f>
        <v>1.03</v>
      </c>
      <c r="J418" s="94">
        <f t="shared" ca="1" si="300"/>
        <v>0</v>
      </c>
      <c r="K418" s="94">
        <f>K417+K417*Input!$C$5</f>
        <v>2.5907099967273441</v>
      </c>
      <c r="L418" s="91">
        <f t="shared" ca="1" si="301"/>
        <v>0</v>
      </c>
      <c r="M418" s="91">
        <f ca="1">M417+M417*Input!$C$9</f>
        <v>0</v>
      </c>
      <c r="N418" s="92">
        <f t="shared" ca="1" si="313"/>
        <v>0</v>
      </c>
      <c r="O418" s="92">
        <f t="shared" ca="1" si="314"/>
        <v>0</v>
      </c>
      <c r="P418" s="92">
        <f t="shared" ca="1" si="302"/>
        <v>0</v>
      </c>
      <c r="Q418" s="91">
        <f t="shared" ca="1" si="303"/>
        <v>0</v>
      </c>
      <c r="R418" s="92">
        <f t="shared" ca="1" si="315"/>
        <v>0</v>
      </c>
      <c r="S418" s="94">
        <f t="shared" ca="1" si="304"/>
        <v>0</v>
      </c>
      <c r="T418" s="94">
        <f>T417+T417*Input!$C$5</f>
        <v>2.5907099967273441</v>
      </c>
      <c r="U418" s="91">
        <f t="shared" ca="1" si="305"/>
        <v>0</v>
      </c>
      <c r="V418" s="91">
        <f t="shared" ca="1" si="306"/>
        <v>0</v>
      </c>
      <c r="W418" s="91">
        <f t="shared" ca="1" si="307"/>
        <v>0</v>
      </c>
      <c r="X418" s="91">
        <f t="shared" ca="1" si="308"/>
        <v>0</v>
      </c>
      <c r="Y418" s="91">
        <f t="shared" ca="1" si="316"/>
        <v>0</v>
      </c>
      <c r="Z418" s="92">
        <f t="shared" ca="1" si="317"/>
        <v>-1</v>
      </c>
      <c r="AA418" s="88">
        <f t="shared" si="296"/>
        <v>11</v>
      </c>
      <c r="AB418" s="95">
        <f t="shared" ca="1" si="297"/>
        <v>0</v>
      </c>
      <c r="AC418" s="94">
        <f t="shared" ca="1" si="309"/>
        <v>0</v>
      </c>
      <c r="AD418" s="76"/>
      <c r="AE418" s="76"/>
    </row>
    <row r="419" spans="1:31" ht="12.75" x14ac:dyDescent="0.2">
      <c r="A419" s="76"/>
      <c r="B419" s="90">
        <v>12</v>
      </c>
      <c r="C419" s="91">
        <f ca="1">C418+C418*Input!$C$9</f>
        <v>0</v>
      </c>
      <c r="D419" s="92">
        <f t="shared" ca="1" si="310"/>
        <v>0</v>
      </c>
      <c r="E419" s="92">
        <f t="shared" ca="1" si="311"/>
        <v>0</v>
      </c>
      <c r="F419" s="92">
        <f t="shared" ca="1" si="298"/>
        <v>0</v>
      </c>
      <c r="G419" s="91">
        <f t="shared" ca="1" si="299"/>
        <v>0</v>
      </c>
      <c r="H419" s="92">
        <f t="shared" ca="1" si="312"/>
        <v>0</v>
      </c>
      <c r="I419" s="93">
        <f>Input!$C$4</f>
        <v>1.03</v>
      </c>
      <c r="J419" s="94">
        <f t="shared" ca="1" si="300"/>
        <v>0</v>
      </c>
      <c r="K419" s="94">
        <f>K418+K418*Input!$C$5</f>
        <v>2.7979667964655315</v>
      </c>
      <c r="L419" s="91">
        <f t="shared" ca="1" si="301"/>
        <v>0</v>
      </c>
      <c r="M419" s="91">
        <f ca="1">M418+M418*Input!$C$9</f>
        <v>0</v>
      </c>
      <c r="N419" s="92">
        <f t="shared" ca="1" si="313"/>
        <v>0</v>
      </c>
      <c r="O419" s="92">
        <f t="shared" ca="1" si="314"/>
        <v>0</v>
      </c>
      <c r="P419" s="92">
        <f t="shared" ca="1" si="302"/>
        <v>0</v>
      </c>
      <c r="Q419" s="91">
        <f t="shared" ca="1" si="303"/>
        <v>0</v>
      </c>
      <c r="R419" s="92">
        <f t="shared" ca="1" si="315"/>
        <v>0</v>
      </c>
      <c r="S419" s="94">
        <f t="shared" ca="1" si="304"/>
        <v>0</v>
      </c>
      <c r="T419" s="94">
        <f>T418+T418*Input!$C$5</f>
        <v>2.7979667964655315</v>
      </c>
      <c r="U419" s="91">
        <f t="shared" ca="1" si="305"/>
        <v>0</v>
      </c>
      <c r="V419" s="91">
        <f t="shared" ca="1" si="306"/>
        <v>0</v>
      </c>
      <c r="W419" s="91">
        <f t="shared" ca="1" si="307"/>
        <v>0</v>
      </c>
      <c r="X419" s="91">
        <f t="shared" ca="1" si="308"/>
        <v>0</v>
      </c>
      <c r="Y419" s="91">
        <f t="shared" ca="1" si="316"/>
        <v>0</v>
      </c>
      <c r="Z419" s="92">
        <f t="shared" ca="1" si="317"/>
        <v>-1</v>
      </c>
      <c r="AA419" s="88">
        <f t="shared" si="296"/>
        <v>12</v>
      </c>
      <c r="AB419" s="95">
        <f t="shared" ca="1" si="297"/>
        <v>0</v>
      </c>
      <c r="AC419" s="94">
        <f t="shared" ca="1" si="309"/>
        <v>0</v>
      </c>
      <c r="AD419" s="76"/>
      <c r="AE419" s="76"/>
    </row>
    <row r="420" spans="1:31" ht="12.75" x14ac:dyDescent="0.2">
      <c r="A420" s="76"/>
      <c r="B420" s="90">
        <v>13</v>
      </c>
      <c r="C420" s="91">
        <f ca="1">C419+C419*Input!$C$9</f>
        <v>0</v>
      </c>
      <c r="D420" s="92">
        <f t="shared" ca="1" si="310"/>
        <v>0</v>
      </c>
      <c r="E420" s="92">
        <f t="shared" ca="1" si="311"/>
        <v>0</v>
      </c>
      <c r="F420" s="92">
        <f t="shared" ca="1" si="298"/>
        <v>0</v>
      </c>
      <c r="G420" s="91">
        <f t="shared" ca="1" si="299"/>
        <v>0</v>
      </c>
      <c r="H420" s="92">
        <f t="shared" ca="1" si="312"/>
        <v>0</v>
      </c>
      <c r="I420" s="93">
        <f>Input!$C$4</f>
        <v>1.03</v>
      </c>
      <c r="J420" s="94">
        <f t="shared" ca="1" si="300"/>
        <v>0</v>
      </c>
      <c r="K420" s="94">
        <f>K419+K419*Input!$C$5</f>
        <v>3.0218041401827742</v>
      </c>
      <c r="L420" s="91">
        <f t="shared" ca="1" si="301"/>
        <v>0</v>
      </c>
      <c r="M420" s="91">
        <f ca="1">M419+M419*Input!$C$9</f>
        <v>0</v>
      </c>
      <c r="N420" s="92">
        <f t="shared" ca="1" si="313"/>
        <v>0</v>
      </c>
      <c r="O420" s="92">
        <f t="shared" ca="1" si="314"/>
        <v>0</v>
      </c>
      <c r="P420" s="92">
        <f t="shared" ca="1" si="302"/>
        <v>0</v>
      </c>
      <c r="Q420" s="91">
        <f t="shared" ca="1" si="303"/>
        <v>0</v>
      </c>
      <c r="R420" s="92">
        <f t="shared" ca="1" si="315"/>
        <v>0</v>
      </c>
      <c r="S420" s="94">
        <f t="shared" ca="1" si="304"/>
        <v>0</v>
      </c>
      <c r="T420" s="94">
        <f>T419+T419*Input!$C$5</f>
        <v>3.0218041401827742</v>
      </c>
      <c r="U420" s="91">
        <f t="shared" ca="1" si="305"/>
        <v>0</v>
      </c>
      <c r="V420" s="91">
        <f t="shared" ca="1" si="306"/>
        <v>0</v>
      </c>
      <c r="W420" s="91">
        <f t="shared" ca="1" si="307"/>
        <v>0</v>
      </c>
      <c r="X420" s="91">
        <f t="shared" ca="1" si="308"/>
        <v>0</v>
      </c>
      <c r="Y420" s="91">
        <f t="shared" ca="1" si="316"/>
        <v>0</v>
      </c>
      <c r="Z420" s="92">
        <f t="shared" ca="1" si="317"/>
        <v>-1</v>
      </c>
      <c r="AA420" s="88">
        <f t="shared" si="296"/>
        <v>13</v>
      </c>
      <c r="AB420" s="95">
        <f t="shared" ca="1" si="297"/>
        <v>0</v>
      </c>
      <c r="AC420" s="94">
        <f t="shared" ca="1" si="309"/>
        <v>0</v>
      </c>
      <c r="AD420" s="76"/>
      <c r="AE420" s="76"/>
    </row>
    <row r="421" spans="1:31" ht="12.75" x14ac:dyDescent="0.2">
      <c r="A421" s="76"/>
      <c r="B421" s="90">
        <v>14</v>
      </c>
      <c r="C421" s="91">
        <f ca="1">C420+C420*Input!$C$9</f>
        <v>0</v>
      </c>
      <c r="D421" s="92">
        <f t="shared" ca="1" si="310"/>
        <v>0</v>
      </c>
      <c r="E421" s="92">
        <f t="shared" ca="1" si="311"/>
        <v>0</v>
      </c>
      <c r="F421" s="92">
        <f t="shared" ca="1" si="298"/>
        <v>0</v>
      </c>
      <c r="G421" s="91">
        <f t="shared" ca="1" si="299"/>
        <v>0</v>
      </c>
      <c r="H421" s="92">
        <f t="shared" ca="1" si="312"/>
        <v>0</v>
      </c>
      <c r="I421" s="93">
        <f>Input!$C$4</f>
        <v>1.03</v>
      </c>
      <c r="J421" s="94">
        <f t="shared" ca="1" si="300"/>
        <v>0</v>
      </c>
      <c r="K421" s="94">
        <f>K420+K420*Input!$C$5</f>
        <v>3.2635484713973963</v>
      </c>
      <c r="L421" s="91">
        <f t="shared" ca="1" si="301"/>
        <v>0</v>
      </c>
      <c r="M421" s="91">
        <f ca="1">M420+M420*Input!$C$9</f>
        <v>0</v>
      </c>
      <c r="N421" s="92">
        <f t="shared" ca="1" si="313"/>
        <v>0</v>
      </c>
      <c r="O421" s="92">
        <f t="shared" ca="1" si="314"/>
        <v>0</v>
      </c>
      <c r="P421" s="92">
        <f t="shared" ca="1" si="302"/>
        <v>0</v>
      </c>
      <c r="Q421" s="91">
        <f t="shared" ca="1" si="303"/>
        <v>0</v>
      </c>
      <c r="R421" s="92">
        <f t="shared" ca="1" si="315"/>
        <v>0</v>
      </c>
      <c r="S421" s="94">
        <f t="shared" ca="1" si="304"/>
        <v>0</v>
      </c>
      <c r="T421" s="94">
        <f>T420+T420*Input!$C$5</f>
        <v>3.2635484713973963</v>
      </c>
      <c r="U421" s="91">
        <f t="shared" ca="1" si="305"/>
        <v>0</v>
      </c>
      <c r="V421" s="91">
        <f t="shared" ca="1" si="306"/>
        <v>0</v>
      </c>
      <c r="W421" s="91">
        <f t="shared" ca="1" si="307"/>
        <v>0</v>
      </c>
      <c r="X421" s="91">
        <f t="shared" ca="1" si="308"/>
        <v>0</v>
      </c>
      <c r="Y421" s="91">
        <f t="shared" ca="1" si="316"/>
        <v>0</v>
      </c>
      <c r="Z421" s="92">
        <f t="shared" ca="1" si="317"/>
        <v>-1</v>
      </c>
      <c r="AA421" s="88">
        <f t="shared" si="296"/>
        <v>14</v>
      </c>
      <c r="AB421" s="95">
        <f t="shared" ca="1" si="297"/>
        <v>0</v>
      </c>
      <c r="AC421" s="94">
        <f t="shared" ca="1" si="309"/>
        <v>0</v>
      </c>
      <c r="AD421" s="76"/>
      <c r="AE421" s="76"/>
    </row>
    <row r="422" spans="1:31" ht="12.75" x14ac:dyDescent="0.2">
      <c r="A422" s="76"/>
      <c r="B422" s="90">
        <v>15</v>
      </c>
      <c r="C422" s="91">
        <f ca="1">C421+C421*Input!$C$9</f>
        <v>0</v>
      </c>
      <c r="D422" s="92">
        <f t="shared" ca="1" si="310"/>
        <v>0</v>
      </c>
      <c r="E422" s="92">
        <f t="shared" ca="1" si="311"/>
        <v>0</v>
      </c>
      <c r="F422" s="92">
        <f t="shared" ca="1" si="298"/>
        <v>0</v>
      </c>
      <c r="G422" s="91">
        <f t="shared" ca="1" si="299"/>
        <v>0</v>
      </c>
      <c r="H422" s="92">
        <f t="shared" ca="1" si="312"/>
        <v>0</v>
      </c>
      <c r="I422" s="93">
        <f>Input!$C$4</f>
        <v>1.03</v>
      </c>
      <c r="J422" s="94">
        <f t="shared" ca="1" si="300"/>
        <v>0</v>
      </c>
      <c r="K422" s="94">
        <f>K421+K421*Input!$C$5</f>
        <v>3.5246323491091882</v>
      </c>
      <c r="L422" s="91">
        <f t="shared" ca="1" si="301"/>
        <v>0</v>
      </c>
      <c r="M422" s="91">
        <f ca="1">M421+M421*Input!$C$9</f>
        <v>0</v>
      </c>
      <c r="N422" s="92">
        <f t="shared" ca="1" si="313"/>
        <v>0</v>
      </c>
      <c r="O422" s="92">
        <f t="shared" ca="1" si="314"/>
        <v>0</v>
      </c>
      <c r="P422" s="92">
        <f t="shared" ca="1" si="302"/>
        <v>0</v>
      </c>
      <c r="Q422" s="91">
        <f t="shared" ca="1" si="303"/>
        <v>0</v>
      </c>
      <c r="R422" s="92">
        <f t="shared" ca="1" si="315"/>
        <v>0</v>
      </c>
      <c r="S422" s="94">
        <f t="shared" ca="1" si="304"/>
        <v>0</v>
      </c>
      <c r="T422" s="94">
        <f>T421+T421*Input!$C$5</f>
        <v>3.5246323491091882</v>
      </c>
      <c r="U422" s="91">
        <f t="shared" ca="1" si="305"/>
        <v>0</v>
      </c>
      <c r="V422" s="91">
        <f t="shared" ca="1" si="306"/>
        <v>0</v>
      </c>
      <c r="W422" s="91">
        <f t="shared" ca="1" si="307"/>
        <v>0</v>
      </c>
      <c r="X422" s="91">
        <f t="shared" ca="1" si="308"/>
        <v>0</v>
      </c>
      <c r="Y422" s="91">
        <f t="shared" ca="1" si="316"/>
        <v>0</v>
      </c>
      <c r="Z422" s="92">
        <f t="shared" ca="1" si="317"/>
        <v>-1</v>
      </c>
      <c r="AA422" s="88">
        <f t="shared" si="296"/>
        <v>15</v>
      </c>
      <c r="AB422" s="95">
        <f t="shared" ca="1" si="297"/>
        <v>0</v>
      </c>
      <c r="AC422" s="94">
        <f t="shared" ca="1" si="309"/>
        <v>0</v>
      </c>
      <c r="AD422" s="76"/>
      <c r="AE422" s="76"/>
    </row>
    <row r="423" spans="1:31" ht="12.75" x14ac:dyDescent="0.2">
      <c r="A423" s="76"/>
      <c r="B423" s="90">
        <v>16</v>
      </c>
      <c r="C423" s="91">
        <f ca="1">C422+C422*Input!$C$9</f>
        <v>0</v>
      </c>
      <c r="D423" s="92">
        <f t="shared" ca="1" si="310"/>
        <v>0</v>
      </c>
      <c r="E423" s="92">
        <f t="shared" ca="1" si="311"/>
        <v>0</v>
      </c>
      <c r="F423" s="92">
        <f t="shared" ca="1" si="298"/>
        <v>0</v>
      </c>
      <c r="G423" s="91">
        <f t="shared" ca="1" si="299"/>
        <v>0</v>
      </c>
      <c r="H423" s="92">
        <f t="shared" ca="1" si="312"/>
        <v>0</v>
      </c>
      <c r="I423" s="93">
        <f>Input!$C$4</f>
        <v>1.03</v>
      </c>
      <c r="J423" s="94">
        <f t="shared" ca="1" si="300"/>
        <v>0</v>
      </c>
      <c r="K423" s="94">
        <f>K422+K422*Input!$C$5</f>
        <v>3.8066029370379235</v>
      </c>
      <c r="L423" s="91">
        <f t="shared" ca="1" si="301"/>
        <v>0</v>
      </c>
      <c r="M423" s="91">
        <f ca="1">M422+M422*Input!$C$9</f>
        <v>0</v>
      </c>
      <c r="N423" s="92">
        <f t="shared" ca="1" si="313"/>
        <v>0</v>
      </c>
      <c r="O423" s="92">
        <f t="shared" ca="1" si="314"/>
        <v>0</v>
      </c>
      <c r="P423" s="92">
        <f t="shared" ca="1" si="302"/>
        <v>0</v>
      </c>
      <c r="Q423" s="91">
        <f t="shared" ca="1" si="303"/>
        <v>0</v>
      </c>
      <c r="R423" s="92">
        <f t="shared" ca="1" si="315"/>
        <v>0</v>
      </c>
      <c r="S423" s="94">
        <f t="shared" ca="1" si="304"/>
        <v>0</v>
      </c>
      <c r="T423" s="94">
        <f>T422+T422*Input!$C$5</f>
        <v>3.8066029370379235</v>
      </c>
      <c r="U423" s="91">
        <f t="shared" ca="1" si="305"/>
        <v>0</v>
      </c>
      <c r="V423" s="91">
        <f t="shared" ca="1" si="306"/>
        <v>0</v>
      </c>
      <c r="W423" s="91">
        <f t="shared" ca="1" si="307"/>
        <v>0</v>
      </c>
      <c r="X423" s="91">
        <f t="shared" ca="1" si="308"/>
        <v>0</v>
      </c>
      <c r="Y423" s="91">
        <f t="shared" ca="1" si="316"/>
        <v>0</v>
      </c>
      <c r="Z423" s="92">
        <f t="shared" ca="1" si="317"/>
        <v>-1</v>
      </c>
      <c r="AA423" s="88">
        <f t="shared" si="296"/>
        <v>16</v>
      </c>
      <c r="AB423" s="95">
        <f t="shared" ca="1" si="297"/>
        <v>0</v>
      </c>
      <c r="AC423" s="94">
        <f t="shared" ca="1" si="309"/>
        <v>0</v>
      </c>
      <c r="AD423" s="76"/>
      <c r="AE423" s="76"/>
    </row>
    <row r="424" spans="1:31" ht="12.75" x14ac:dyDescent="0.2">
      <c r="A424" s="76"/>
      <c r="B424" s="90">
        <v>17</v>
      </c>
      <c r="C424" s="91">
        <f ca="1">C423+C423*Input!$C$9</f>
        <v>0</v>
      </c>
      <c r="D424" s="92">
        <f t="shared" ca="1" si="310"/>
        <v>0</v>
      </c>
      <c r="E424" s="92">
        <f t="shared" ca="1" si="311"/>
        <v>0</v>
      </c>
      <c r="F424" s="92">
        <f t="shared" ca="1" si="298"/>
        <v>0</v>
      </c>
      <c r="G424" s="91">
        <f t="shared" ca="1" si="299"/>
        <v>0</v>
      </c>
      <c r="H424" s="92">
        <f t="shared" ca="1" si="312"/>
        <v>0</v>
      </c>
      <c r="I424" s="93">
        <f>Input!$C$4</f>
        <v>1.03</v>
      </c>
      <c r="J424" s="94">
        <f t="shared" ca="1" si="300"/>
        <v>0</v>
      </c>
      <c r="K424" s="94">
        <f>K423+K423*Input!$C$5</f>
        <v>4.1111311720009578</v>
      </c>
      <c r="L424" s="91">
        <f t="shared" ca="1" si="301"/>
        <v>0</v>
      </c>
      <c r="M424" s="91">
        <f ca="1">M423+M423*Input!$C$9</f>
        <v>0</v>
      </c>
      <c r="N424" s="92">
        <f t="shared" ca="1" si="313"/>
        <v>0</v>
      </c>
      <c r="O424" s="92">
        <f t="shared" ca="1" si="314"/>
        <v>0</v>
      </c>
      <c r="P424" s="92">
        <f t="shared" ca="1" si="302"/>
        <v>0</v>
      </c>
      <c r="Q424" s="91">
        <f t="shared" ca="1" si="303"/>
        <v>0</v>
      </c>
      <c r="R424" s="92">
        <f t="shared" ca="1" si="315"/>
        <v>0</v>
      </c>
      <c r="S424" s="94">
        <f t="shared" ca="1" si="304"/>
        <v>0</v>
      </c>
      <c r="T424" s="94">
        <f>T423+T423*Input!$C$5</f>
        <v>4.1111311720009578</v>
      </c>
      <c r="U424" s="91">
        <f t="shared" ca="1" si="305"/>
        <v>0</v>
      </c>
      <c r="V424" s="91">
        <f t="shared" ca="1" si="306"/>
        <v>0</v>
      </c>
      <c r="W424" s="91">
        <f t="shared" ca="1" si="307"/>
        <v>0</v>
      </c>
      <c r="X424" s="91">
        <f t="shared" ca="1" si="308"/>
        <v>0</v>
      </c>
      <c r="Y424" s="91">
        <f t="shared" ca="1" si="316"/>
        <v>0</v>
      </c>
      <c r="Z424" s="92">
        <f t="shared" ca="1" si="317"/>
        <v>-1</v>
      </c>
      <c r="AA424" s="88">
        <f t="shared" si="296"/>
        <v>17</v>
      </c>
      <c r="AB424" s="95">
        <f t="shared" ca="1" si="297"/>
        <v>0</v>
      </c>
      <c r="AC424" s="94">
        <f t="shared" ca="1" si="309"/>
        <v>0</v>
      </c>
      <c r="AD424" s="76"/>
      <c r="AE424" s="76"/>
    </row>
    <row r="425" spans="1:31" ht="12.75" x14ac:dyDescent="0.2">
      <c r="A425" s="76"/>
      <c r="B425" s="90">
        <v>18</v>
      </c>
      <c r="C425" s="91">
        <f ca="1">C424+C424*Input!$C$9</f>
        <v>0</v>
      </c>
      <c r="D425" s="92">
        <f t="shared" ca="1" si="310"/>
        <v>0</v>
      </c>
      <c r="E425" s="92">
        <f t="shared" ca="1" si="311"/>
        <v>0</v>
      </c>
      <c r="F425" s="92">
        <f t="shared" ca="1" si="298"/>
        <v>0</v>
      </c>
      <c r="G425" s="91">
        <f t="shared" ca="1" si="299"/>
        <v>0</v>
      </c>
      <c r="H425" s="92">
        <f t="shared" ca="1" si="312"/>
        <v>0</v>
      </c>
      <c r="I425" s="93">
        <f>Input!$C$4</f>
        <v>1.03</v>
      </c>
      <c r="J425" s="94">
        <f t="shared" ca="1" si="300"/>
        <v>0</v>
      </c>
      <c r="K425" s="94">
        <f>K424+K424*Input!$C$5</f>
        <v>4.4400216657610345</v>
      </c>
      <c r="L425" s="91">
        <f t="shared" ca="1" si="301"/>
        <v>0</v>
      </c>
      <c r="M425" s="91">
        <f ca="1">M424+M424*Input!$C$9</f>
        <v>0</v>
      </c>
      <c r="N425" s="92">
        <f t="shared" ca="1" si="313"/>
        <v>0</v>
      </c>
      <c r="O425" s="92">
        <f t="shared" ca="1" si="314"/>
        <v>0</v>
      </c>
      <c r="P425" s="92">
        <f t="shared" ca="1" si="302"/>
        <v>0</v>
      </c>
      <c r="Q425" s="91">
        <f t="shared" ca="1" si="303"/>
        <v>0</v>
      </c>
      <c r="R425" s="92">
        <f t="shared" ca="1" si="315"/>
        <v>0</v>
      </c>
      <c r="S425" s="94">
        <f t="shared" ca="1" si="304"/>
        <v>0</v>
      </c>
      <c r="T425" s="94">
        <f>T424+T424*Input!$C$5</f>
        <v>4.4400216657610345</v>
      </c>
      <c r="U425" s="91">
        <f t="shared" ca="1" si="305"/>
        <v>0</v>
      </c>
      <c r="V425" s="91">
        <f t="shared" ca="1" si="306"/>
        <v>0</v>
      </c>
      <c r="W425" s="91">
        <f t="shared" ca="1" si="307"/>
        <v>0</v>
      </c>
      <c r="X425" s="91">
        <f t="shared" ca="1" si="308"/>
        <v>0</v>
      </c>
      <c r="Y425" s="91">
        <f t="shared" ca="1" si="316"/>
        <v>0</v>
      </c>
      <c r="Z425" s="92">
        <f t="shared" ca="1" si="317"/>
        <v>-1</v>
      </c>
      <c r="AA425" s="88">
        <f t="shared" si="296"/>
        <v>18</v>
      </c>
      <c r="AB425" s="95">
        <f t="shared" ca="1" si="297"/>
        <v>0</v>
      </c>
      <c r="AC425" s="94">
        <f t="shared" ca="1" si="309"/>
        <v>0</v>
      </c>
      <c r="AD425" s="76"/>
      <c r="AE425" s="76"/>
    </row>
    <row r="426" spans="1:31" ht="12.75" x14ac:dyDescent="0.2">
      <c r="A426" s="76"/>
      <c r="B426" s="90">
        <v>19</v>
      </c>
      <c r="C426" s="91">
        <f ca="1">C425+C425*Input!$C$9</f>
        <v>0</v>
      </c>
      <c r="D426" s="92">
        <f t="shared" ca="1" si="310"/>
        <v>0</v>
      </c>
      <c r="E426" s="92">
        <f t="shared" ca="1" si="311"/>
        <v>0</v>
      </c>
      <c r="F426" s="92">
        <f t="shared" ca="1" si="298"/>
        <v>0</v>
      </c>
      <c r="G426" s="91">
        <f t="shared" ca="1" si="299"/>
        <v>0</v>
      </c>
      <c r="H426" s="92">
        <f t="shared" ca="1" si="312"/>
        <v>0</v>
      </c>
      <c r="I426" s="93">
        <f>Input!$C$4</f>
        <v>1.03</v>
      </c>
      <c r="J426" s="94">
        <f t="shared" ca="1" si="300"/>
        <v>0</v>
      </c>
      <c r="K426" s="94">
        <f>K425+K425*Input!$C$5</f>
        <v>4.7952233990219177</v>
      </c>
      <c r="L426" s="91">
        <f t="shared" ca="1" si="301"/>
        <v>0</v>
      </c>
      <c r="M426" s="91">
        <f ca="1">M425+M425*Input!$C$9</f>
        <v>0</v>
      </c>
      <c r="N426" s="92">
        <f t="shared" ca="1" si="313"/>
        <v>0</v>
      </c>
      <c r="O426" s="92">
        <f t="shared" ca="1" si="314"/>
        <v>0</v>
      </c>
      <c r="P426" s="92">
        <f t="shared" ca="1" si="302"/>
        <v>0</v>
      </c>
      <c r="Q426" s="91">
        <f t="shared" ca="1" si="303"/>
        <v>0</v>
      </c>
      <c r="R426" s="92">
        <f t="shared" ca="1" si="315"/>
        <v>0</v>
      </c>
      <c r="S426" s="94">
        <f t="shared" ca="1" si="304"/>
        <v>0</v>
      </c>
      <c r="T426" s="94">
        <f>T425+T425*Input!$C$5</f>
        <v>4.7952233990219177</v>
      </c>
      <c r="U426" s="91">
        <f t="shared" ca="1" si="305"/>
        <v>0</v>
      </c>
      <c r="V426" s="91">
        <f t="shared" ca="1" si="306"/>
        <v>0</v>
      </c>
      <c r="W426" s="91">
        <f t="shared" ca="1" si="307"/>
        <v>0</v>
      </c>
      <c r="X426" s="91">
        <f t="shared" ca="1" si="308"/>
        <v>0</v>
      </c>
      <c r="Y426" s="91">
        <f t="shared" ca="1" si="316"/>
        <v>0</v>
      </c>
      <c r="Z426" s="92">
        <f t="shared" ca="1" si="317"/>
        <v>-1</v>
      </c>
      <c r="AA426" s="88">
        <f t="shared" si="296"/>
        <v>19</v>
      </c>
      <c r="AB426" s="95">
        <f t="shared" ca="1" si="297"/>
        <v>0</v>
      </c>
      <c r="AC426" s="94">
        <f t="shared" ca="1" si="309"/>
        <v>0</v>
      </c>
      <c r="AD426" s="76"/>
      <c r="AE426" s="76"/>
    </row>
    <row r="427" spans="1:31" ht="12.75" x14ac:dyDescent="0.2">
      <c r="A427" s="76"/>
      <c r="B427" s="90">
        <v>20</v>
      </c>
      <c r="C427" s="91">
        <f ca="1">C426+C426*Input!$C$9</f>
        <v>0</v>
      </c>
      <c r="D427" s="92">
        <f t="shared" ca="1" si="310"/>
        <v>0</v>
      </c>
      <c r="E427" s="92">
        <f t="shared" ca="1" si="311"/>
        <v>0</v>
      </c>
      <c r="F427" s="92">
        <f t="shared" ca="1" si="298"/>
        <v>0</v>
      </c>
      <c r="G427" s="91">
        <f t="shared" ca="1" si="299"/>
        <v>0</v>
      </c>
      <c r="H427" s="92">
        <f t="shared" ca="1" si="312"/>
        <v>0</v>
      </c>
      <c r="I427" s="93">
        <f>Input!$C$4</f>
        <v>1.03</v>
      </c>
      <c r="J427" s="94">
        <f t="shared" ca="1" si="300"/>
        <v>0</v>
      </c>
      <c r="K427" s="94">
        <f>K426+K426*Input!$C$5</f>
        <v>5.1788412709436713</v>
      </c>
      <c r="L427" s="91">
        <f t="shared" ca="1" si="301"/>
        <v>0</v>
      </c>
      <c r="M427" s="91">
        <f ca="1">M426+M426*Input!$C$9</f>
        <v>0</v>
      </c>
      <c r="N427" s="92">
        <f t="shared" ca="1" si="313"/>
        <v>0</v>
      </c>
      <c r="O427" s="92">
        <f t="shared" ca="1" si="314"/>
        <v>0</v>
      </c>
      <c r="P427" s="92">
        <f t="shared" ca="1" si="302"/>
        <v>0</v>
      </c>
      <c r="Q427" s="91">
        <f t="shared" ca="1" si="303"/>
        <v>0</v>
      </c>
      <c r="R427" s="92">
        <f t="shared" ca="1" si="315"/>
        <v>0</v>
      </c>
      <c r="S427" s="94">
        <f t="shared" ca="1" si="304"/>
        <v>0</v>
      </c>
      <c r="T427" s="94">
        <f>T426+T426*Input!$C$5</f>
        <v>5.1788412709436713</v>
      </c>
      <c r="U427" s="91">
        <f t="shared" ca="1" si="305"/>
        <v>0</v>
      </c>
      <c r="V427" s="91">
        <f t="shared" ca="1" si="306"/>
        <v>0</v>
      </c>
      <c r="W427" s="91">
        <f t="shared" ca="1" si="307"/>
        <v>0</v>
      </c>
      <c r="X427" s="91">
        <f t="shared" ca="1" si="308"/>
        <v>0</v>
      </c>
      <c r="Y427" s="91">
        <f t="shared" ca="1" si="316"/>
        <v>0</v>
      </c>
      <c r="Z427" s="92">
        <f t="shared" ca="1" si="317"/>
        <v>-1</v>
      </c>
      <c r="AA427" s="88">
        <f t="shared" si="296"/>
        <v>20</v>
      </c>
      <c r="AB427" s="95">
        <f t="shared" ca="1" si="297"/>
        <v>0</v>
      </c>
      <c r="AC427" s="94">
        <f t="shared" ca="1" si="309"/>
        <v>0</v>
      </c>
      <c r="AD427" s="76"/>
      <c r="AE427" s="76"/>
    </row>
    <row r="428" spans="1:31" ht="12.75" x14ac:dyDescent="0.2">
      <c r="A428" s="76"/>
      <c r="B428" s="90">
        <v>21</v>
      </c>
      <c r="C428" s="91">
        <f ca="1">C427+C427*Input!$C$9</f>
        <v>0</v>
      </c>
      <c r="D428" s="92">
        <f t="shared" ca="1" si="310"/>
        <v>0</v>
      </c>
      <c r="E428" s="92">
        <f t="shared" ca="1" si="311"/>
        <v>0</v>
      </c>
      <c r="F428" s="92">
        <f t="shared" ca="1" si="298"/>
        <v>0</v>
      </c>
      <c r="G428" s="91">
        <f t="shared" ca="1" si="299"/>
        <v>0</v>
      </c>
      <c r="H428" s="92">
        <f t="shared" ca="1" si="312"/>
        <v>0</v>
      </c>
      <c r="I428" s="93">
        <f>Input!$C$4</f>
        <v>1.03</v>
      </c>
      <c r="J428" s="94">
        <f t="shared" ca="1" si="300"/>
        <v>0</v>
      </c>
      <c r="K428" s="94">
        <f>K427+K427*Input!$C$5</f>
        <v>5.5931485726191648</v>
      </c>
      <c r="L428" s="91">
        <f t="shared" ca="1" si="301"/>
        <v>0</v>
      </c>
      <c r="M428" s="91">
        <f ca="1">M427+M427*Input!$C$9</f>
        <v>0</v>
      </c>
      <c r="N428" s="92">
        <f t="shared" ca="1" si="313"/>
        <v>0</v>
      </c>
      <c r="O428" s="92">
        <f t="shared" ca="1" si="314"/>
        <v>0</v>
      </c>
      <c r="P428" s="92">
        <f t="shared" ca="1" si="302"/>
        <v>0</v>
      </c>
      <c r="Q428" s="91">
        <f t="shared" ca="1" si="303"/>
        <v>0</v>
      </c>
      <c r="R428" s="92">
        <f t="shared" ca="1" si="315"/>
        <v>0</v>
      </c>
      <c r="S428" s="94">
        <f t="shared" ca="1" si="304"/>
        <v>0</v>
      </c>
      <c r="T428" s="94">
        <f>T427+T427*Input!$C$5</f>
        <v>5.5931485726191648</v>
      </c>
      <c r="U428" s="91">
        <f t="shared" ca="1" si="305"/>
        <v>0</v>
      </c>
      <c r="V428" s="91">
        <f t="shared" ca="1" si="306"/>
        <v>0</v>
      </c>
      <c r="W428" s="91">
        <f t="shared" ca="1" si="307"/>
        <v>0</v>
      </c>
      <c r="X428" s="91">
        <f t="shared" ca="1" si="308"/>
        <v>0</v>
      </c>
      <c r="Y428" s="91">
        <f t="shared" ca="1" si="316"/>
        <v>0</v>
      </c>
      <c r="Z428" s="92">
        <f t="shared" ca="1" si="317"/>
        <v>-1</v>
      </c>
      <c r="AA428" s="88">
        <f t="shared" si="296"/>
        <v>21</v>
      </c>
      <c r="AB428" s="95">
        <f t="shared" ca="1" si="297"/>
        <v>0</v>
      </c>
      <c r="AC428" s="94">
        <f t="shared" ca="1" si="309"/>
        <v>0</v>
      </c>
      <c r="AD428" s="76"/>
      <c r="AE428" s="76"/>
    </row>
    <row r="429" spans="1:31" ht="12.75" x14ac:dyDescent="0.2">
      <c r="A429" s="76"/>
      <c r="B429" s="90">
        <v>22</v>
      </c>
      <c r="C429" s="91">
        <f ca="1">C428+C428*Input!$C$9</f>
        <v>0</v>
      </c>
      <c r="D429" s="92">
        <f t="shared" ca="1" si="310"/>
        <v>0</v>
      </c>
      <c r="E429" s="92">
        <f t="shared" ca="1" si="311"/>
        <v>0</v>
      </c>
      <c r="F429" s="92">
        <f t="shared" ca="1" si="298"/>
        <v>0</v>
      </c>
      <c r="G429" s="91">
        <f t="shared" ca="1" si="299"/>
        <v>0</v>
      </c>
      <c r="H429" s="92">
        <f t="shared" ca="1" si="312"/>
        <v>0</v>
      </c>
      <c r="I429" s="93">
        <f>Input!$C$4</f>
        <v>1.03</v>
      </c>
      <c r="J429" s="94">
        <f t="shared" ca="1" si="300"/>
        <v>0</v>
      </c>
      <c r="K429" s="94">
        <f>K428+K428*Input!$C$5</f>
        <v>6.0406004584286981</v>
      </c>
      <c r="L429" s="91">
        <f t="shared" ca="1" si="301"/>
        <v>0</v>
      </c>
      <c r="M429" s="91">
        <f ca="1">M428+M428*Input!$C$9</f>
        <v>0</v>
      </c>
      <c r="N429" s="92">
        <f t="shared" ca="1" si="313"/>
        <v>0</v>
      </c>
      <c r="O429" s="92">
        <f t="shared" ca="1" si="314"/>
        <v>0</v>
      </c>
      <c r="P429" s="92">
        <f t="shared" ca="1" si="302"/>
        <v>0</v>
      </c>
      <c r="Q429" s="91">
        <f t="shared" ca="1" si="303"/>
        <v>0</v>
      </c>
      <c r="R429" s="92">
        <f t="shared" ca="1" si="315"/>
        <v>0</v>
      </c>
      <c r="S429" s="94">
        <f t="shared" ca="1" si="304"/>
        <v>0</v>
      </c>
      <c r="T429" s="94">
        <f>T428+T428*Input!$C$5</f>
        <v>6.0406004584286981</v>
      </c>
      <c r="U429" s="91">
        <f t="shared" ca="1" si="305"/>
        <v>0</v>
      </c>
      <c r="V429" s="91">
        <f t="shared" ca="1" si="306"/>
        <v>0</v>
      </c>
      <c r="W429" s="91">
        <f t="shared" ca="1" si="307"/>
        <v>0</v>
      </c>
      <c r="X429" s="91">
        <f t="shared" ca="1" si="308"/>
        <v>0</v>
      </c>
      <c r="Y429" s="91">
        <f t="shared" ca="1" si="316"/>
        <v>0</v>
      </c>
      <c r="Z429" s="92">
        <f t="shared" ca="1" si="317"/>
        <v>-1</v>
      </c>
      <c r="AA429" s="88">
        <f t="shared" si="296"/>
        <v>22</v>
      </c>
      <c r="AB429" s="95">
        <f t="shared" ca="1" si="297"/>
        <v>0</v>
      </c>
      <c r="AC429" s="94">
        <f t="shared" ca="1" si="309"/>
        <v>0</v>
      </c>
      <c r="AD429" s="76"/>
      <c r="AE429" s="76"/>
    </row>
    <row r="430" spans="1:31" ht="12.75" x14ac:dyDescent="0.2">
      <c r="A430" s="76"/>
      <c r="B430" s="90">
        <v>23</v>
      </c>
      <c r="C430" s="91">
        <f ca="1">C429+C429*Input!$C$9</f>
        <v>0</v>
      </c>
      <c r="D430" s="92">
        <f t="shared" ca="1" si="310"/>
        <v>0</v>
      </c>
      <c r="E430" s="92">
        <f t="shared" ca="1" si="311"/>
        <v>0</v>
      </c>
      <c r="F430" s="92">
        <f t="shared" ca="1" si="298"/>
        <v>0</v>
      </c>
      <c r="G430" s="91">
        <f t="shared" ca="1" si="299"/>
        <v>0</v>
      </c>
      <c r="H430" s="92">
        <f t="shared" ca="1" si="312"/>
        <v>0</v>
      </c>
      <c r="I430" s="93">
        <f>Input!$C$4</f>
        <v>1.03</v>
      </c>
      <c r="J430" s="94">
        <f t="shared" ca="1" si="300"/>
        <v>0</v>
      </c>
      <c r="K430" s="94">
        <f>K429+K429*Input!$C$5</f>
        <v>6.5238484951029942</v>
      </c>
      <c r="L430" s="91">
        <f t="shared" ca="1" si="301"/>
        <v>0</v>
      </c>
      <c r="M430" s="91">
        <f ca="1">M429+M429*Input!$C$9</f>
        <v>0</v>
      </c>
      <c r="N430" s="92">
        <f t="shared" ca="1" si="313"/>
        <v>0</v>
      </c>
      <c r="O430" s="92">
        <f t="shared" ca="1" si="314"/>
        <v>0</v>
      </c>
      <c r="P430" s="92">
        <f t="shared" ca="1" si="302"/>
        <v>0</v>
      </c>
      <c r="Q430" s="91">
        <f t="shared" ca="1" si="303"/>
        <v>0</v>
      </c>
      <c r="R430" s="92">
        <f t="shared" ca="1" si="315"/>
        <v>0</v>
      </c>
      <c r="S430" s="94">
        <f t="shared" ca="1" si="304"/>
        <v>0</v>
      </c>
      <c r="T430" s="94">
        <f>T429+T429*Input!$C$5</f>
        <v>6.5238484951029942</v>
      </c>
      <c r="U430" s="91">
        <f t="shared" ca="1" si="305"/>
        <v>0</v>
      </c>
      <c r="V430" s="91">
        <f t="shared" ca="1" si="306"/>
        <v>0</v>
      </c>
      <c r="W430" s="91">
        <f t="shared" ca="1" si="307"/>
        <v>0</v>
      </c>
      <c r="X430" s="91">
        <f t="shared" ca="1" si="308"/>
        <v>0</v>
      </c>
      <c r="Y430" s="91">
        <f t="shared" ca="1" si="316"/>
        <v>0</v>
      </c>
      <c r="Z430" s="92">
        <f t="shared" ca="1" si="317"/>
        <v>-1</v>
      </c>
      <c r="AA430" s="88">
        <f t="shared" si="296"/>
        <v>23</v>
      </c>
      <c r="AB430" s="95">
        <f t="shared" ca="1" si="297"/>
        <v>0</v>
      </c>
      <c r="AC430" s="94">
        <f t="shared" ca="1" si="309"/>
        <v>0</v>
      </c>
      <c r="AD430" s="76"/>
      <c r="AE430" s="76"/>
    </row>
    <row r="431" spans="1:31" ht="12.75" x14ac:dyDescent="0.2">
      <c r="A431" s="76"/>
      <c r="B431" s="90">
        <v>24</v>
      </c>
      <c r="C431" s="91">
        <f ca="1">C430+C430*Input!$C$9</f>
        <v>0</v>
      </c>
      <c r="D431" s="92">
        <f t="shared" ca="1" si="310"/>
        <v>0</v>
      </c>
      <c r="E431" s="92">
        <f t="shared" ca="1" si="311"/>
        <v>0</v>
      </c>
      <c r="F431" s="92">
        <f t="shared" ca="1" si="298"/>
        <v>0</v>
      </c>
      <c r="G431" s="91">
        <f t="shared" ca="1" si="299"/>
        <v>0</v>
      </c>
      <c r="H431" s="92">
        <f t="shared" ca="1" si="312"/>
        <v>0</v>
      </c>
      <c r="I431" s="93">
        <f>Input!$C$4</f>
        <v>1.03</v>
      </c>
      <c r="J431" s="94">
        <f t="shared" ca="1" si="300"/>
        <v>0</v>
      </c>
      <c r="K431" s="94">
        <f>K430+K430*Input!$C$5</f>
        <v>7.0457563747112335</v>
      </c>
      <c r="L431" s="91">
        <f t="shared" ca="1" si="301"/>
        <v>0</v>
      </c>
      <c r="M431" s="91">
        <f ca="1">M430+M430*Input!$C$9</f>
        <v>0</v>
      </c>
      <c r="N431" s="92">
        <f t="shared" ca="1" si="313"/>
        <v>0</v>
      </c>
      <c r="O431" s="92">
        <f t="shared" ca="1" si="314"/>
        <v>0</v>
      </c>
      <c r="P431" s="92">
        <f t="shared" ca="1" si="302"/>
        <v>0</v>
      </c>
      <c r="Q431" s="91">
        <f t="shared" ca="1" si="303"/>
        <v>0</v>
      </c>
      <c r="R431" s="92">
        <f t="shared" ca="1" si="315"/>
        <v>0</v>
      </c>
      <c r="S431" s="94">
        <f t="shared" ca="1" si="304"/>
        <v>0</v>
      </c>
      <c r="T431" s="94">
        <f>T430+T430*Input!$C$5</f>
        <v>7.0457563747112335</v>
      </c>
      <c r="U431" s="91">
        <f t="shared" ca="1" si="305"/>
        <v>0</v>
      </c>
      <c r="V431" s="91">
        <f t="shared" ca="1" si="306"/>
        <v>0</v>
      </c>
      <c r="W431" s="91">
        <f t="shared" ca="1" si="307"/>
        <v>0</v>
      </c>
      <c r="X431" s="91">
        <f t="shared" ca="1" si="308"/>
        <v>0</v>
      </c>
      <c r="Y431" s="91">
        <f t="shared" ca="1" si="316"/>
        <v>0</v>
      </c>
      <c r="Z431" s="92">
        <f t="shared" ca="1" si="317"/>
        <v>-1</v>
      </c>
      <c r="AA431" s="88">
        <f t="shared" si="296"/>
        <v>24</v>
      </c>
      <c r="AB431" s="95">
        <f t="shared" ca="1" si="297"/>
        <v>0</v>
      </c>
      <c r="AC431" s="94">
        <f t="shared" ca="1" si="309"/>
        <v>0</v>
      </c>
      <c r="AD431" s="76"/>
      <c r="AE431" s="76"/>
    </row>
    <row r="432" spans="1:31" ht="12.75" x14ac:dyDescent="0.2">
      <c r="A432" s="76"/>
      <c r="B432" s="90">
        <v>25</v>
      </c>
      <c r="C432" s="91">
        <f ca="1">C431+C431*Input!$C$9</f>
        <v>0</v>
      </c>
      <c r="D432" s="92">
        <f t="shared" ca="1" si="310"/>
        <v>0</v>
      </c>
      <c r="E432" s="92">
        <f t="shared" ca="1" si="311"/>
        <v>0</v>
      </c>
      <c r="F432" s="92">
        <f t="shared" ca="1" si="298"/>
        <v>0</v>
      </c>
      <c r="G432" s="91">
        <f t="shared" ca="1" si="299"/>
        <v>0</v>
      </c>
      <c r="H432" s="92">
        <f t="shared" ca="1" si="312"/>
        <v>0</v>
      </c>
      <c r="I432" s="93">
        <f>Input!$C$4</f>
        <v>1.03</v>
      </c>
      <c r="J432" s="94">
        <f t="shared" ca="1" si="300"/>
        <v>0</v>
      </c>
      <c r="K432" s="94">
        <f>K431+K431*Input!$C$5</f>
        <v>7.609416884688132</v>
      </c>
      <c r="L432" s="91">
        <f t="shared" ca="1" si="301"/>
        <v>0</v>
      </c>
      <c r="M432" s="91">
        <f ca="1">M431+M431*Input!$C$9</f>
        <v>0</v>
      </c>
      <c r="N432" s="92">
        <f t="shared" ca="1" si="313"/>
        <v>0</v>
      </c>
      <c r="O432" s="92">
        <f t="shared" ca="1" si="314"/>
        <v>0</v>
      </c>
      <c r="P432" s="92">
        <f t="shared" ca="1" si="302"/>
        <v>0</v>
      </c>
      <c r="Q432" s="91">
        <f t="shared" ca="1" si="303"/>
        <v>0</v>
      </c>
      <c r="R432" s="92">
        <f t="shared" ca="1" si="315"/>
        <v>0</v>
      </c>
      <c r="S432" s="94">
        <f t="shared" ca="1" si="304"/>
        <v>0</v>
      </c>
      <c r="T432" s="94">
        <f>T431+T431*Input!$C$5</f>
        <v>7.609416884688132</v>
      </c>
      <c r="U432" s="91">
        <f t="shared" ca="1" si="305"/>
        <v>0</v>
      </c>
      <c r="V432" s="91">
        <f t="shared" ca="1" si="306"/>
        <v>0</v>
      </c>
      <c r="W432" s="91">
        <f t="shared" ca="1" si="307"/>
        <v>0</v>
      </c>
      <c r="X432" s="91">
        <f t="shared" ca="1" si="308"/>
        <v>0</v>
      </c>
      <c r="Y432" s="91">
        <f t="shared" ca="1" si="316"/>
        <v>0</v>
      </c>
      <c r="Z432" s="92">
        <f t="shared" ca="1" si="317"/>
        <v>-1</v>
      </c>
      <c r="AA432" s="88">
        <f t="shared" si="296"/>
        <v>25</v>
      </c>
      <c r="AB432" s="95">
        <f t="shared" ca="1" si="297"/>
        <v>0</v>
      </c>
      <c r="AC432" s="94">
        <f t="shared" ca="1" si="309"/>
        <v>0</v>
      </c>
      <c r="AD432" s="76"/>
      <c r="AE432" s="76"/>
    </row>
    <row r="433" spans="1:31" ht="12.75" x14ac:dyDescent="0.2">
      <c r="A433" s="76"/>
      <c r="B433" s="90">
        <v>26</v>
      </c>
      <c r="C433" s="91">
        <f ca="1">C432+C432*Input!$C$9</f>
        <v>0</v>
      </c>
      <c r="D433" s="92">
        <f t="shared" ca="1" si="310"/>
        <v>0</v>
      </c>
      <c r="E433" s="92">
        <f t="shared" ca="1" si="311"/>
        <v>0</v>
      </c>
      <c r="F433" s="92">
        <f t="shared" ca="1" si="298"/>
        <v>0</v>
      </c>
      <c r="G433" s="91">
        <f t="shared" ca="1" si="299"/>
        <v>0</v>
      </c>
      <c r="H433" s="92">
        <f t="shared" ca="1" si="312"/>
        <v>0</v>
      </c>
      <c r="I433" s="93">
        <f>Input!$C$4</f>
        <v>1.03</v>
      </c>
      <c r="J433" s="94">
        <f t="shared" ca="1" si="300"/>
        <v>0</v>
      </c>
      <c r="K433" s="94">
        <f>K432+K432*Input!$C$5</f>
        <v>8.218170235463182</v>
      </c>
      <c r="L433" s="91">
        <f t="shared" ca="1" si="301"/>
        <v>0</v>
      </c>
      <c r="M433" s="91">
        <f ca="1">M432+M432*Input!$C$9</f>
        <v>0</v>
      </c>
      <c r="N433" s="92">
        <f t="shared" ca="1" si="313"/>
        <v>0</v>
      </c>
      <c r="O433" s="92">
        <f t="shared" ca="1" si="314"/>
        <v>0</v>
      </c>
      <c r="P433" s="92">
        <f t="shared" ca="1" si="302"/>
        <v>0</v>
      </c>
      <c r="Q433" s="91">
        <f t="shared" ca="1" si="303"/>
        <v>0</v>
      </c>
      <c r="R433" s="92">
        <f t="shared" ca="1" si="315"/>
        <v>0</v>
      </c>
      <c r="S433" s="94">
        <f t="shared" ca="1" si="304"/>
        <v>0</v>
      </c>
      <c r="T433" s="94">
        <f>T432+T432*Input!$C$5</f>
        <v>8.218170235463182</v>
      </c>
      <c r="U433" s="91">
        <f t="shared" ca="1" si="305"/>
        <v>0</v>
      </c>
      <c r="V433" s="91">
        <f t="shared" ca="1" si="306"/>
        <v>0</v>
      </c>
      <c r="W433" s="91">
        <f t="shared" ca="1" si="307"/>
        <v>0</v>
      </c>
      <c r="X433" s="91">
        <f t="shared" ca="1" si="308"/>
        <v>0</v>
      </c>
      <c r="Y433" s="91">
        <f t="shared" ca="1" si="316"/>
        <v>0</v>
      </c>
      <c r="Z433" s="92">
        <f t="shared" ca="1" si="317"/>
        <v>-1</v>
      </c>
      <c r="AA433" s="88">
        <f t="shared" si="296"/>
        <v>26</v>
      </c>
      <c r="AB433" s="95">
        <f t="shared" ca="1" si="297"/>
        <v>0</v>
      </c>
      <c r="AC433" s="94">
        <f t="shared" ca="1" si="309"/>
        <v>0</v>
      </c>
      <c r="AD433" s="76"/>
      <c r="AE433" s="76"/>
    </row>
    <row r="434" spans="1:31" ht="12.75" x14ac:dyDescent="0.2">
      <c r="A434" s="76"/>
      <c r="B434" s="90">
        <v>27</v>
      </c>
      <c r="C434" s="91">
        <f ca="1">C433+C433*Input!$C$9</f>
        <v>0</v>
      </c>
      <c r="D434" s="92">
        <f t="shared" ca="1" si="310"/>
        <v>0</v>
      </c>
      <c r="E434" s="92">
        <f t="shared" ca="1" si="311"/>
        <v>0</v>
      </c>
      <c r="F434" s="92">
        <f t="shared" ca="1" si="298"/>
        <v>0</v>
      </c>
      <c r="G434" s="91">
        <f t="shared" ca="1" si="299"/>
        <v>0</v>
      </c>
      <c r="H434" s="92">
        <f t="shared" ca="1" si="312"/>
        <v>0</v>
      </c>
      <c r="I434" s="93">
        <f>Input!$C$4</f>
        <v>1.03</v>
      </c>
      <c r="J434" s="94">
        <f t="shared" ca="1" si="300"/>
        <v>0</v>
      </c>
      <c r="K434" s="94">
        <f>K433+K433*Input!$C$5</f>
        <v>8.8756238543002368</v>
      </c>
      <c r="L434" s="91">
        <f t="shared" ca="1" si="301"/>
        <v>0</v>
      </c>
      <c r="M434" s="91">
        <f ca="1">M433+M433*Input!$C$9</f>
        <v>0</v>
      </c>
      <c r="N434" s="92">
        <f t="shared" ca="1" si="313"/>
        <v>0</v>
      </c>
      <c r="O434" s="92">
        <f t="shared" ca="1" si="314"/>
        <v>0</v>
      </c>
      <c r="P434" s="92">
        <f t="shared" ca="1" si="302"/>
        <v>0</v>
      </c>
      <c r="Q434" s="91">
        <f t="shared" ca="1" si="303"/>
        <v>0</v>
      </c>
      <c r="R434" s="92">
        <f t="shared" ca="1" si="315"/>
        <v>0</v>
      </c>
      <c r="S434" s="94">
        <f t="shared" ca="1" si="304"/>
        <v>0</v>
      </c>
      <c r="T434" s="94">
        <f>T433+T433*Input!$C$5</f>
        <v>8.8756238543002368</v>
      </c>
      <c r="U434" s="91">
        <f t="shared" ca="1" si="305"/>
        <v>0</v>
      </c>
      <c r="V434" s="91">
        <f t="shared" ca="1" si="306"/>
        <v>0</v>
      </c>
      <c r="W434" s="91">
        <f t="shared" ca="1" si="307"/>
        <v>0</v>
      </c>
      <c r="X434" s="91">
        <f t="shared" ca="1" si="308"/>
        <v>0</v>
      </c>
      <c r="Y434" s="91">
        <f t="shared" ca="1" si="316"/>
        <v>0</v>
      </c>
      <c r="Z434" s="92">
        <f t="shared" ca="1" si="317"/>
        <v>-1</v>
      </c>
      <c r="AA434" s="88">
        <f t="shared" si="296"/>
        <v>27</v>
      </c>
      <c r="AB434" s="95">
        <f t="shared" ca="1" si="297"/>
        <v>0</v>
      </c>
      <c r="AC434" s="94">
        <f t="shared" ca="1" si="309"/>
        <v>0</v>
      </c>
      <c r="AD434" s="76"/>
      <c r="AE434" s="76"/>
    </row>
    <row r="435" spans="1:31" ht="12.75" x14ac:dyDescent="0.2">
      <c r="A435" s="76"/>
      <c r="B435" s="90">
        <v>28</v>
      </c>
      <c r="C435" s="91">
        <f ca="1">C434+C434*Input!$C$9</f>
        <v>0</v>
      </c>
      <c r="D435" s="92">
        <f t="shared" ca="1" si="310"/>
        <v>0</v>
      </c>
      <c r="E435" s="92">
        <f t="shared" ca="1" si="311"/>
        <v>0</v>
      </c>
      <c r="F435" s="92">
        <f t="shared" ca="1" si="298"/>
        <v>0</v>
      </c>
      <c r="G435" s="91">
        <f t="shared" ca="1" si="299"/>
        <v>0</v>
      </c>
      <c r="H435" s="92">
        <f t="shared" ca="1" si="312"/>
        <v>0</v>
      </c>
      <c r="I435" s="93">
        <f>Input!$C$4</f>
        <v>1.03</v>
      </c>
      <c r="J435" s="94">
        <f t="shared" ca="1" si="300"/>
        <v>0</v>
      </c>
      <c r="K435" s="94">
        <f>K434+K434*Input!$C$5</f>
        <v>9.5856737626442552</v>
      </c>
      <c r="L435" s="91">
        <f t="shared" ca="1" si="301"/>
        <v>0</v>
      </c>
      <c r="M435" s="91">
        <f ca="1">M434+M434*Input!$C$9</f>
        <v>0</v>
      </c>
      <c r="N435" s="92">
        <f t="shared" ca="1" si="313"/>
        <v>0</v>
      </c>
      <c r="O435" s="92">
        <f t="shared" ca="1" si="314"/>
        <v>0</v>
      </c>
      <c r="P435" s="92">
        <f t="shared" ca="1" si="302"/>
        <v>0</v>
      </c>
      <c r="Q435" s="91">
        <f t="shared" ca="1" si="303"/>
        <v>0</v>
      </c>
      <c r="R435" s="92">
        <f t="shared" ca="1" si="315"/>
        <v>0</v>
      </c>
      <c r="S435" s="94">
        <f t="shared" ca="1" si="304"/>
        <v>0</v>
      </c>
      <c r="T435" s="94">
        <f>T434+T434*Input!$C$5</f>
        <v>9.5856737626442552</v>
      </c>
      <c r="U435" s="91">
        <f t="shared" ca="1" si="305"/>
        <v>0</v>
      </c>
      <c r="V435" s="91">
        <f t="shared" ca="1" si="306"/>
        <v>0</v>
      </c>
      <c r="W435" s="91">
        <f t="shared" ca="1" si="307"/>
        <v>0</v>
      </c>
      <c r="X435" s="91">
        <f t="shared" ca="1" si="308"/>
        <v>0</v>
      </c>
      <c r="Y435" s="91">
        <f t="shared" ca="1" si="316"/>
        <v>0</v>
      </c>
      <c r="Z435" s="92">
        <f t="shared" ca="1" si="317"/>
        <v>-1</v>
      </c>
      <c r="AA435" s="88">
        <f t="shared" si="296"/>
        <v>28</v>
      </c>
      <c r="AB435" s="95">
        <f t="shared" ca="1" si="297"/>
        <v>0</v>
      </c>
      <c r="AC435" s="94">
        <f t="shared" ca="1" si="309"/>
        <v>0</v>
      </c>
      <c r="AD435" s="76"/>
      <c r="AE435" s="76"/>
    </row>
    <row r="436" spans="1:31" ht="12.75" x14ac:dyDescent="0.2">
      <c r="A436" s="76"/>
      <c r="B436" s="90">
        <v>29</v>
      </c>
      <c r="C436" s="91">
        <f ca="1">C435+C435*Input!$C$9</f>
        <v>0</v>
      </c>
      <c r="D436" s="92">
        <f t="shared" ca="1" si="310"/>
        <v>0</v>
      </c>
      <c r="E436" s="92">
        <f t="shared" ca="1" si="311"/>
        <v>0</v>
      </c>
      <c r="F436" s="92">
        <f t="shared" ca="1" si="298"/>
        <v>0</v>
      </c>
      <c r="G436" s="91">
        <f t="shared" ca="1" si="299"/>
        <v>0</v>
      </c>
      <c r="H436" s="92">
        <f t="shared" ca="1" si="312"/>
        <v>0</v>
      </c>
      <c r="I436" s="93">
        <f>Input!$C$4</f>
        <v>1.03</v>
      </c>
      <c r="J436" s="94">
        <f t="shared" ca="1" si="300"/>
        <v>0</v>
      </c>
      <c r="K436" s="94">
        <f>K435+K435*Input!$C$5</f>
        <v>10.352527663655795</v>
      </c>
      <c r="L436" s="91">
        <f t="shared" ca="1" si="301"/>
        <v>0</v>
      </c>
      <c r="M436" s="91">
        <f ca="1">M435+M435*Input!$C$9</f>
        <v>0</v>
      </c>
      <c r="N436" s="92">
        <f t="shared" ca="1" si="313"/>
        <v>0</v>
      </c>
      <c r="O436" s="92">
        <f t="shared" ca="1" si="314"/>
        <v>0</v>
      </c>
      <c r="P436" s="92">
        <f t="shared" ca="1" si="302"/>
        <v>0</v>
      </c>
      <c r="Q436" s="91">
        <f t="shared" ca="1" si="303"/>
        <v>0</v>
      </c>
      <c r="R436" s="92">
        <f t="shared" ca="1" si="315"/>
        <v>0</v>
      </c>
      <c r="S436" s="94">
        <f t="shared" ca="1" si="304"/>
        <v>0</v>
      </c>
      <c r="T436" s="94">
        <f>T435+T435*Input!$C$5</f>
        <v>10.352527663655795</v>
      </c>
      <c r="U436" s="91">
        <f t="shared" ca="1" si="305"/>
        <v>0</v>
      </c>
      <c r="V436" s="91">
        <f t="shared" ca="1" si="306"/>
        <v>0</v>
      </c>
      <c r="W436" s="91">
        <f t="shared" ca="1" si="307"/>
        <v>0</v>
      </c>
      <c r="X436" s="91">
        <f t="shared" ca="1" si="308"/>
        <v>0</v>
      </c>
      <c r="Y436" s="91">
        <f t="shared" ca="1" si="316"/>
        <v>0</v>
      </c>
      <c r="Z436" s="92">
        <f t="shared" ca="1" si="317"/>
        <v>-1</v>
      </c>
      <c r="AA436" s="88">
        <f t="shared" si="296"/>
        <v>29</v>
      </c>
      <c r="AB436" s="95">
        <f t="shared" ca="1" si="297"/>
        <v>0</v>
      </c>
      <c r="AC436" s="94">
        <f t="shared" ca="1" si="309"/>
        <v>0</v>
      </c>
      <c r="AD436" s="76"/>
      <c r="AE436" s="76"/>
    </row>
    <row r="437" spans="1:31" ht="12.75" x14ac:dyDescent="0.2">
      <c r="A437" s="76"/>
      <c r="B437" s="90">
        <v>30</v>
      </c>
      <c r="C437" s="91">
        <f ca="1">C436+C436*Input!$C$9</f>
        <v>0</v>
      </c>
      <c r="D437" s="92">
        <f t="shared" ca="1" si="310"/>
        <v>0</v>
      </c>
      <c r="E437" s="92">
        <f t="shared" ca="1" si="311"/>
        <v>0</v>
      </c>
      <c r="F437" s="92">
        <f t="shared" ca="1" si="298"/>
        <v>0</v>
      </c>
      <c r="G437" s="91">
        <f t="shared" ca="1" si="299"/>
        <v>0</v>
      </c>
      <c r="H437" s="92">
        <f t="shared" ca="1" si="312"/>
        <v>0</v>
      </c>
      <c r="I437" s="93">
        <f>Input!$C$4</f>
        <v>1.03</v>
      </c>
      <c r="J437" s="94">
        <f t="shared" ca="1" si="300"/>
        <v>0</v>
      </c>
      <c r="K437" s="94">
        <f>K436+K436*Input!$C$5</f>
        <v>11.180729876748259</v>
      </c>
      <c r="L437" s="91">
        <f t="shared" ca="1" si="301"/>
        <v>0</v>
      </c>
      <c r="M437" s="91">
        <f ca="1">M436+M436*Input!$C$9</f>
        <v>0</v>
      </c>
      <c r="N437" s="92">
        <f t="shared" ca="1" si="313"/>
        <v>0</v>
      </c>
      <c r="O437" s="92">
        <f t="shared" ca="1" si="314"/>
        <v>0</v>
      </c>
      <c r="P437" s="92">
        <f t="shared" ca="1" si="302"/>
        <v>0</v>
      </c>
      <c r="Q437" s="91">
        <f t="shared" ca="1" si="303"/>
        <v>0</v>
      </c>
      <c r="R437" s="92">
        <f t="shared" ca="1" si="315"/>
        <v>0</v>
      </c>
      <c r="S437" s="94">
        <f t="shared" ca="1" si="304"/>
        <v>0</v>
      </c>
      <c r="T437" s="94">
        <f>T436+T436*Input!$C$5</f>
        <v>11.180729876748259</v>
      </c>
      <c r="U437" s="91">
        <f t="shared" ca="1" si="305"/>
        <v>0</v>
      </c>
      <c r="V437" s="91">
        <f t="shared" ca="1" si="306"/>
        <v>0</v>
      </c>
      <c r="W437" s="91">
        <f t="shared" ca="1" si="307"/>
        <v>0</v>
      </c>
      <c r="X437" s="91">
        <f t="shared" ca="1" si="308"/>
        <v>0</v>
      </c>
      <c r="Y437" s="91">
        <f t="shared" ca="1" si="316"/>
        <v>0</v>
      </c>
      <c r="Z437" s="92">
        <f t="shared" ca="1" si="317"/>
        <v>-1</v>
      </c>
      <c r="AA437" s="88">
        <f t="shared" si="296"/>
        <v>30</v>
      </c>
      <c r="AB437" s="95">
        <f t="shared" ca="1" si="297"/>
        <v>0</v>
      </c>
      <c r="AC437" s="94">
        <f t="shared" ca="1" si="309"/>
        <v>0</v>
      </c>
      <c r="AD437" s="76"/>
      <c r="AE437" s="76"/>
    </row>
    <row r="438" spans="1:31" ht="12.75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8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</row>
    <row r="439" spans="1:31" ht="12.75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8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</row>
    <row r="440" spans="1:31" ht="12.75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8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</row>
    <row r="441" spans="1:31" ht="12.75" x14ac:dyDescent="0.2">
      <c r="A441" s="76"/>
      <c r="B441" s="84"/>
      <c r="C441" s="85"/>
      <c r="D441" s="85"/>
      <c r="E441" s="86"/>
      <c r="F441" s="86"/>
      <c r="G441" s="86"/>
      <c r="H441" s="86"/>
      <c r="I441" s="86"/>
      <c r="J441" s="86"/>
      <c r="K441" s="86"/>
      <c r="L441" s="87"/>
      <c r="M441" s="85"/>
      <c r="N441" s="85"/>
      <c r="O441" s="86"/>
      <c r="P441" s="86"/>
      <c r="Q441" s="86"/>
      <c r="R441" s="86"/>
      <c r="S441" s="86"/>
      <c r="T441" s="86"/>
      <c r="U441" s="87"/>
      <c r="V441" s="87"/>
      <c r="W441" s="87"/>
      <c r="X441" s="87"/>
      <c r="Y441" s="87"/>
      <c r="Z441" s="54"/>
      <c r="AA441" s="88"/>
      <c r="AB441" s="87"/>
      <c r="AC441" s="76"/>
      <c r="AD441" s="76"/>
      <c r="AE441" s="76"/>
    </row>
    <row r="442" spans="1:31" ht="12.75" x14ac:dyDescent="0.2">
      <c r="A442" s="76"/>
      <c r="B442" s="90"/>
      <c r="C442" s="91"/>
      <c r="D442" s="90"/>
      <c r="E442" s="90"/>
      <c r="F442" s="92"/>
      <c r="G442" s="91"/>
      <c r="H442" s="92"/>
      <c r="I442" s="94"/>
      <c r="J442" s="94"/>
      <c r="K442" s="94"/>
      <c r="L442" s="91"/>
      <c r="M442" s="91"/>
      <c r="N442" s="90"/>
      <c r="O442" s="90"/>
      <c r="P442" s="92"/>
      <c r="Q442" s="91"/>
      <c r="R442" s="92"/>
      <c r="S442" s="94"/>
      <c r="T442" s="94"/>
      <c r="U442" s="91"/>
      <c r="V442" s="91"/>
      <c r="W442" s="91"/>
      <c r="X442" s="91"/>
      <c r="Y442" s="91"/>
      <c r="Z442" s="47"/>
      <c r="AA442" s="85"/>
      <c r="AB442" s="95"/>
      <c r="AC442" s="76"/>
      <c r="AD442" s="96"/>
      <c r="AE442" s="76"/>
    </row>
    <row r="443" spans="1:31" ht="12.75" x14ac:dyDescent="0.2">
      <c r="A443" s="76"/>
      <c r="B443" s="90"/>
      <c r="C443" s="91"/>
      <c r="D443" s="92"/>
      <c r="E443" s="92"/>
      <c r="F443" s="92"/>
      <c r="G443" s="91"/>
      <c r="H443" s="92"/>
      <c r="I443" s="94"/>
      <c r="J443" s="94"/>
      <c r="K443" s="94"/>
      <c r="L443" s="91"/>
      <c r="M443" s="91"/>
      <c r="N443" s="92"/>
      <c r="O443" s="92"/>
      <c r="P443" s="92"/>
      <c r="Q443" s="91"/>
      <c r="R443" s="92"/>
      <c r="S443" s="94"/>
      <c r="T443" s="94"/>
      <c r="U443" s="91"/>
      <c r="V443" s="91"/>
      <c r="W443" s="91"/>
      <c r="X443" s="91"/>
      <c r="Y443" s="91"/>
      <c r="Z443" s="47"/>
      <c r="AA443" s="88"/>
      <c r="AB443" s="95"/>
      <c r="AC443" s="76"/>
      <c r="AD443" s="76"/>
      <c r="AE443" s="76"/>
    </row>
    <row r="444" spans="1:31" ht="12.75" x14ac:dyDescent="0.2">
      <c r="A444" s="76"/>
      <c r="B444" s="90"/>
      <c r="C444" s="91"/>
      <c r="D444" s="92"/>
      <c r="E444" s="92"/>
      <c r="F444" s="92"/>
      <c r="G444" s="91"/>
      <c r="H444" s="92"/>
      <c r="I444" s="94"/>
      <c r="J444" s="94"/>
      <c r="K444" s="94"/>
      <c r="L444" s="91"/>
      <c r="M444" s="91"/>
      <c r="N444" s="92"/>
      <c r="O444" s="92"/>
      <c r="P444" s="92"/>
      <c r="Q444" s="91"/>
      <c r="R444" s="92"/>
      <c r="S444" s="94"/>
      <c r="T444" s="94"/>
      <c r="U444" s="91"/>
      <c r="V444" s="91"/>
      <c r="W444" s="91"/>
      <c r="X444" s="91"/>
      <c r="Y444" s="91"/>
      <c r="Z444" s="47"/>
      <c r="AA444" s="88"/>
      <c r="AB444" s="95"/>
      <c r="AC444" s="76"/>
      <c r="AD444" s="76"/>
      <c r="AE444" s="76"/>
    </row>
    <row r="445" spans="1:31" ht="12.75" x14ac:dyDescent="0.2">
      <c r="A445" s="76"/>
      <c r="B445" s="90"/>
      <c r="C445" s="91"/>
      <c r="D445" s="92"/>
      <c r="E445" s="92"/>
      <c r="F445" s="92"/>
      <c r="G445" s="91"/>
      <c r="H445" s="92"/>
      <c r="I445" s="94"/>
      <c r="J445" s="94"/>
      <c r="K445" s="94"/>
      <c r="L445" s="91"/>
      <c r="M445" s="91"/>
      <c r="N445" s="92"/>
      <c r="O445" s="92"/>
      <c r="P445" s="92"/>
      <c r="Q445" s="91"/>
      <c r="R445" s="92"/>
      <c r="S445" s="94"/>
      <c r="T445" s="94"/>
      <c r="U445" s="91"/>
      <c r="V445" s="91"/>
      <c r="W445" s="91"/>
      <c r="X445" s="91"/>
      <c r="Y445" s="91"/>
      <c r="Z445" s="47"/>
      <c r="AA445" s="88"/>
      <c r="AB445" s="95"/>
      <c r="AC445" s="76"/>
      <c r="AD445" s="76"/>
      <c r="AE445" s="76"/>
    </row>
    <row r="446" spans="1:31" ht="12.75" x14ac:dyDescent="0.2">
      <c r="A446" s="76"/>
      <c r="B446" s="90"/>
      <c r="C446" s="91"/>
      <c r="D446" s="92"/>
      <c r="E446" s="92"/>
      <c r="F446" s="92"/>
      <c r="G446" s="91"/>
      <c r="H446" s="92"/>
      <c r="I446" s="94"/>
      <c r="J446" s="94"/>
      <c r="K446" s="94"/>
      <c r="L446" s="91"/>
      <c r="M446" s="91"/>
      <c r="N446" s="92"/>
      <c r="O446" s="92"/>
      <c r="P446" s="92"/>
      <c r="Q446" s="91"/>
      <c r="R446" s="92"/>
      <c r="S446" s="94"/>
      <c r="T446" s="94"/>
      <c r="U446" s="91"/>
      <c r="V446" s="91"/>
      <c r="W446" s="91"/>
      <c r="X446" s="91"/>
      <c r="Y446" s="91"/>
      <c r="Z446" s="47"/>
      <c r="AA446" s="88"/>
      <c r="AB446" s="95"/>
      <c r="AC446" s="76"/>
      <c r="AD446" s="76"/>
      <c r="AE446" s="76"/>
    </row>
    <row r="447" spans="1:31" ht="12.75" x14ac:dyDescent="0.2">
      <c r="A447" s="76"/>
      <c r="B447" s="90"/>
      <c r="C447" s="91"/>
      <c r="D447" s="92"/>
      <c r="E447" s="92"/>
      <c r="F447" s="92"/>
      <c r="G447" s="91"/>
      <c r="H447" s="92"/>
      <c r="I447" s="94"/>
      <c r="J447" s="94"/>
      <c r="K447" s="94"/>
      <c r="L447" s="91"/>
      <c r="M447" s="91"/>
      <c r="N447" s="92"/>
      <c r="O447" s="92"/>
      <c r="P447" s="92"/>
      <c r="Q447" s="91"/>
      <c r="R447" s="92"/>
      <c r="S447" s="94"/>
      <c r="T447" s="94"/>
      <c r="U447" s="91"/>
      <c r="V447" s="91"/>
      <c r="W447" s="91"/>
      <c r="X447" s="91"/>
      <c r="Y447" s="91"/>
      <c r="Z447" s="47"/>
      <c r="AA447" s="88"/>
      <c r="AB447" s="95"/>
      <c r="AC447" s="76"/>
      <c r="AD447" s="76"/>
      <c r="AE447" s="76"/>
    </row>
    <row r="448" spans="1:31" ht="12.75" x14ac:dyDescent="0.2">
      <c r="A448" s="76"/>
      <c r="B448" s="90"/>
      <c r="C448" s="91"/>
      <c r="D448" s="92"/>
      <c r="E448" s="92"/>
      <c r="F448" s="92"/>
      <c r="G448" s="91"/>
      <c r="H448" s="92"/>
      <c r="I448" s="94"/>
      <c r="J448" s="94"/>
      <c r="K448" s="94"/>
      <c r="L448" s="91"/>
      <c r="M448" s="91"/>
      <c r="N448" s="92"/>
      <c r="O448" s="92"/>
      <c r="P448" s="92"/>
      <c r="Q448" s="91"/>
      <c r="R448" s="92"/>
      <c r="S448" s="94"/>
      <c r="T448" s="94"/>
      <c r="U448" s="91"/>
      <c r="V448" s="91"/>
      <c r="W448" s="91"/>
      <c r="X448" s="91"/>
      <c r="Y448" s="91"/>
      <c r="Z448" s="47"/>
      <c r="AA448" s="88"/>
      <c r="AB448" s="95"/>
      <c r="AC448" s="76"/>
      <c r="AD448" s="76"/>
      <c r="AE448" s="76"/>
    </row>
    <row r="449" spans="1:31" ht="12.75" x14ac:dyDescent="0.2">
      <c r="A449" s="76"/>
      <c r="B449" s="90"/>
      <c r="C449" s="91"/>
      <c r="D449" s="92"/>
      <c r="E449" s="92"/>
      <c r="F449" s="92"/>
      <c r="G449" s="91"/>
      <c r="H449" s="92"/>
      <c r="I449" s="94"/>
      <c r="J449" s="94"/>
      <c r="K449" s="94"/>
      <c r="L449" s="91"/>
      <c r="M449" s="91"/>
      <c r="N449" s="92"/>
      <c r="O449" s="92"/>
      <c r="P449" s="92"/>
      <c r="Q449" s="91"/>
      <c r="R449" s="92"/>
      <c r="S449" s="94"/>
      <c r="T449" s="94"/>
      <c r="U449" s="91"/>
      <c r="V449" s="91"/>
      <c r="W449" s="91"/>
      <c r="X449" s="91"/>
      <c r="Y449" s="91"/>
      <c r="Z449" s="47"/>
      <c r="AA449" s="88"/>
      <c r="AB449" s="95"/>
      <c r="AC449" s="76"/>
      <c r="AD449" s="76"/>
      <c r="AE449" s="76"/>
    </row>
    <row r="450" spans="1:31" ht="12.75" x14ac:dyDescent="0.2">
      <c r="A450" s="76"/>
      <c r="B450" s="90"/>
      <c r="C450" s="91"/>
      <c r="D450" s="92"/>
      <c r="E450" s="92"/>
      <c r="F450" s="92"/>
      <c r="G450" s="91"/>
      <c r="H450" s="92"/>
      <c r="I450" s="94"/>
      <c r="J450" s="94"/>
      <c r="K450" s="94"/>
      <c r="L450" s="91"/>
      <c r="M450" s="91"/>
      <c r="N450" s="92"/>
      <c r="O450" s="92"/>
      <c r="P450" s="92"/>
      <c r="Q450" s="91"/>
      <c r="R450" s="92"/>
      <c r="S450" s="94"/>
      <c r="T450" s="94"/>
      <c r="U450" s="91"/>
      <c r="V450" s="91"/>
      <c r="W450" s="91"/>
      <c r="X450" s="91"/>
      <c r="Y450" s="91"/>
      <c r="Z450" s="47"/>
      <c r="AA450" s="88"/>
      <c r="AB450" s="95"/>
      <c r="AC450" s="76"/>
      <c r="AD450" s="76"/>
      <c r="AE450" s="76"/>
    </row>
    <row r="451" spans="1:31" ht="12.75" x14ac:dyDescent="0.2">
      <c r="A451" s="76"/>
      <c r="B451" s="90"/>
      <c r="C451" s="91"/>
      <c r="D451" s="92"/>
      <c r="E451" s="92"/>
      <c r="F451" s="92"/>
      <c r="G451" s="91"/>
      <c r="H451" s="92"/>
      <c r="I451" s="94"/>
      <c r="J451" s="94"/>
      <c r="K451" s="94"/>
      <c r="L451" s="91"/>
      <c r="M451" s="91"/>
      <c r="N451" s="92"/>
      <c r="O451" s="92"/>
      <c r="P451" s="92"/>
      <c r="Q451" s="91"/>
      <c r="R451" s="92"/>
      <c r="S451" s="94"/>
      <c r="T451" s="94"/>
      <c r="U451" s="91"/>
      <c r="V451" s="91"/>
      <c r="W451" s="91"/>
      <c r="X451" s="91"/>
      <c r="Y451" s="91"/>
      <c r="Z451" s="47"/>
      <c r="AA451" s="88"/>
      <c r="AB451" s="95"/>
      <c r="AC451" s="76"/>
      <c r="AD451" s="76"/>
      <c r="AE451" s="76"/>
    </row>
    <row r="452" spans="1:31" ht="12.75" x14ac:dyDescent="0.2">
      <c r="A452" s="76"/>
      <c r="B452" s="90"/>
      <c r="C452" s="91"/>
      <c r="D452" s="92"/>
      <c r="E452" s="92"/>
      <c r="F452" s="92"/>
      <c r="G452" s="91"/>
      <c r="H452" s="92"/>
      <c r="I452" s="94"/>
      <c r="J452" s="94"/>
      <c r="K452" s="94"/>
      <c r="L452" s="91"/>
      <c r="M452" s="91"/>
      <c r="N452" s="92"/>
      <c r="O452" s="92"/>
      <c r="P452" s="92"/>
      <c r="Q452" s="91"/>
      <c r="R452" s="92"/>
      <c r="S452" s="94"/>
      <c r="T452" s="94"/>
      <c r="U452" s="91"/>
      <c r="V452" s="91"/>
      <c r="W452" s="91"/>
      <c r="X452" s="91"/>
      <c r="Y452" s="91"/>
      <c r="Z452" s="47"/>
      <c r="AA452" s="88"/>
      <c r="AB452" s="95"/>
      <c r="AC452" s="76"/>
      <c r="AD452" s="76"/>
      <c r="AE452" s="76"/>
    </row>
    <row r="453" spans="1:31" ht="12.75" x14ac:dyDescent="0.2">
      <c r="A453" s="76"/>
      <c r="B453" s="90"/>
      <c r="C453" s="91"/>
      <c r="D453" s="92"/>
      <c r="E453" s="92"/>
      <c r="F453" s="92"/>
      <c r="G453" s="91"/>
      <c r="H453" s="92"/>
      <c r="I453" s="94"/>
      <c r="J453" s="94"/>
      <c r="K453" s="94"/>
      <c r="L453" s="91"/>
      <c r="M453" s="91"/>
      <c r="N453" s="92"/>
      <c r="O453" s="92"/>
      <c r="P453" s="92"/>
      <c r="Q453" s="91"/>
      <c r="R453" s="92"/>
      <c r="S453" s="94"/>
      <c r="T453" s="94"/>
      <c r="U453" s="91"/>
      <c r="V453" s="91"/>
      <c r="W453" s="91"/>
      <c r="X453" s="91"/>
      <c r="Y453" s="91"/>
      <c r="Z453" s="47"/>
      <c r="AA453" s="88"/>
      <c r="AB453" s="95"/>
      <c r="AC453" s="76"/>
      <c r="AD453" s="76"/>
      <c r="AE453" s="76"/>
    </row>
    <row r="454" spans="1:31" ht="12.75" x14ac:dyDescent="0.2">
      <c r="A454" s="76"/>
      <c r="B454" s="90"/>
      <c r="C454" s="91"/>
      <c r="D454" s="92"/>
      <c r="E454" s="92"/>
      <c r="F454" s="92"/>
      <c r="G454" s="91"/>
      <c r="H454" s="92"/>
      <c r="I454" s="94"/>
      <c r="J454" s="94"/>
      <c r="K454" s="94"/>
      <c r="L454" s="91"/>
      <c r="M454" s="91"/>
      <c r="N454" s="92"/>
      <c r="O454" s="92"/>
      <c r="P454" s="92"/>
      <c r="Q454" s="91"/>
      <c r="R454" s="92"/>
      <c r="S454" s="94"/>
      <c r="T454" s="94"/>
      <c r="U454" s="91"/>
      <c r="V454" s="91"/>
      <c r="W454" s="91"/>
      <c r="X454" s="91"/>
      <c r="Y454" s="91"/>
      <c r="Z454" s="47"/>
      <c r="AA454" s="88"/>
      <c r="AB454" s="95"/>
      <c r="AC454" s="76"/>
      <c r="AD454" s="76"/>
      <c r="AE454" s="76"/>
    </row>
    <row r="455" spans="1:31" ht="12.75" x14ac:dyDescent="0.2">
      <c r="A455" s="76"/>
      <c r="B455" s="90"/>
      <c r="C455" s="91"/>
      <c r="D455" s="92"/>
      <c r="E455" s="92"/>
      <c r="F455" s="92"/>
      <c r="G455" s="91"/>
      <c r="H455" s="92"/>
      <c r="I455" s="94"/>
      <c r="J455" s="94"/>
      <c r="K455" s="94"/>
      <c r="L455" s="91"/>
      <c r="M455" s="91"/>
      <c r="N455" s="92"/>
      <c r="O455" s="92"/>
      <c r="P455" s="92"/>
      <c r="Q455" s="91"/>
      <c r="R455" s="92"/>
      <c r="S455" s="94"/>
      <c r="T455" s="94"/>
      <c r="U455" s="91"/>
      <c r="V455" s="91"/>
      <c r="W455" s="91"/>
      <c r="X455" s="91"/>
      <c r="Y455" s="91"/>
      <c r="Z455" s="47"/>
      <c r="AA455" s="88"/>
      <c r="AB455" s="95"/>
      <c r="AC455" s="76"/>
      <c r="AD455" s="76"/>
      <c r="AE455" s="76"/>
    </row>
    <row r="456" spans="1:31" ht="12.75" x14ac:dyDescent="0.2">
      <c r="A456" s="76"/>
      <c r="B456" s="90"/>
      <c r="C456" s="91"/>
      <c r="D456" s="92"/>
      <c r="E456" s="92"/>
      <c r="F456" s="92"/>
      <c r="G456" s="91"/>
      <c r="H456" s="92"/>
      <c r="I456" s="94"/>
      <c r="J456" s="94"/>
      <c r="K456" s="94"/>
      <c r="L456" s="91"/>
      <c r="M456" s="91"/>
      <c r="N456" s="92"/>
      <c r="O456" s="92"/>
      <c r="P456" s="92"/>
      <c r="Q456" s="91"/>
      <c r="R456" s="92"/>
      <c r="S456" s="94"/>
      <c r="T456" s="94"/>
      <c r="U456" s="91"/>
      <c r="V456" s="91"/>
      <c r="W456" s="91"/>
      <c r="X456" s="91"/>
      <c r="Y456" s="91"/>
      <c r="Z456" s="47"/>
      <c r="AA456" s="88"/>
      <c r="AB456" s="95"/>
      <c r="AC456" s="76"/>
      <c r="AD456" s="76"/>
      <c r="AE456" s="76"/>
    </row>
    <row r="457" spans="1:31" ht="12.75" x14ac:dyDescent="0.2">
      <c r="A457" s="76"/>
      <c r="B457" s="90"/>
      <c r="C457" s="91"/>
      <c r="D457" s="92"/>
      <c r="E457" s="92"/>
      <c r="F457" s="92"/>
      <c r="G457" s="91"/>
      <c r="H457" s="92"/>
      <c r="I457" s="94"/>
      <c r="J457" s="94"/>
      <c r="K457" s="94"/>
      <c r="L457" s="91"/>
      <c r="M457" s="91"/>
      <c r="N457" s="92"/>
      <c r="O457" s="92"/>
      <c r="P457" s="92"/>
      <c r="Q457" s="91"/>
      <c r="R457" s="92"/>
      <c r="S457" s="94"/>
      <c r="T457" s="94"/>
      <c r="U457" s="91"/>
      <c r="V457" s="91"/>
      <c r="W457" s="91"/>
      <c r="X457" s="91"/>
      <c r="Y457" s="91"/>
      <c r="Z457" s="47"/>
      <c r="AA457" s="88"/>
      <c r="AB457" s="95"/>
      <c r="AC457" s="76"/>
      <c r="AD457" s="76"/>
      <c r="AE457" s="76"/>
    </row>
    <row r="458" spans="1:31" ht="12.75" x14ac:dyDescent="0.2">
      <c r="A458" s="76"/>
      <c r="B458" s="90"/>
      <c r="C458" s="91"/>
      <c r="D458" s="92"/>
      <c r="E458" s="92"/>
      <c r="F458" s="92"/>
      <c r="G458" s="91"/>
      <c r="H458" s="92"/>
      <c r="I458" s="94"/>
      <c r="J458" s="94"/>
      <c r="K458" s="94"/>
      <c r="L458" s="91"/>
      <c r="M458" s="91"/>
      <c r="N458" s="92"/>
      <c r="O458" s="92"/>
      <c r="P458" s="92"/>
      <c r="Q458" s="91"/>
      <c r="R458" s="92"/>
      <c r="S458" s="94"/>
      <c r="T458" s="94"/>
      <c r="U458" s="91"/>
      <c r="V458" s="91"/>
      <c r="W458" s="91"/>
      <c r="X458" s="91"/>
      <c r="Y458" s="91"/>
      <c r="Z458" s="47"/>
      <c r="AA458" s="88"/>
      <c r="AB458" s="95"/>
      <c r="AC458" s="76"/>
      <c r="AD458" s="76"/>
      <c r="AE458" s="76"/>
    </row>
    <row r="459" spans="1:31" ht="12.75" x14ac:dyDescent="0.2">
      <c r="A459" s="76"/>
      <c r="B459" s="90"/>
      <c r="C459" s="91"/>
      <c r="D459" s="92"/>
      <c r="E459" s="92"/>
      <c r="F459" s="92"/>
      <c r="G459" s="91"/>
      <c r="H459" s="92"/>
      <c r="I459" s="94"/>
      <c r="J459" s="94"/>
      <c r="K459" s="94"/>
      <c r="L459" s="91"/>
      <c r="M459" s="91"/>
      <c r="N459" s="92"/>
      <c r="O459" s="92"/>
      <c r="P459" s="92"/>
      <c r="Q459" s="91"/>
      <c r="R459" s="92"/>
      <c r="S459" s="94"/>
      <c r="T459" s="94"/>
      <c r="U459" s="91"/>
      <c r="V459" s="91"/>
      <c r="W459" s="91"/>
      <c r="X459" s="91"/>
      <c r="Y459" s="91"/>
      <c r="Z459" s="47"/>
      <c r="AA459" s="88"/>
      <c r="AB459" s="95"/>
      <c r="AC459" s="76"/>
      <c r="AD459" s="76"/>
      <c r="AE459" s="76"/>
    </row>
    <row r="460" spans="1:31" ht="12.75" x14ac:dyDescent="0.2">
      <c r="A460" s="76"/>
      <c r="B460" s="90"/>
      <c r="C460" s="91"/>
      <c r="D460" s="92"/>
      <c r="E460" s="92"/>
      <c r="F460" s="92"/>
      <c r="G460" s="91"/>
      <c r="H460" s="92"/>
      <c r="I460" s="94"/>
      <c r="J460" s="94"/>
      <c r="K460" s="94"/>
      <c r="L460" s="91"/>
      <c r="M460" s="91"/>
      <c r="N460" s="92"/>
      <c r="O460" s="92"/>
      <c r="P460" s="92"/>
      <c r="Q460" s="91"/>
      <c r="R460" s="92"/>
      <c r="S460" s="94"/>
      <c r="T460" s="94"/>
      <c r="U460" s="91"/>
      <c r="V460" s="91"/>
      <c r="W460" s="91"/>
      <c r="X460" s="91"/>
      <c r="Y460" s="91"/>
      <c r="Z460" s="47"/>
      <c r="AA460" s="88"/>
      <c r="AB460" s="95"/>
      <c r="AC460" s="76"/>
      <c r="AD460" s="76"/>
      <c r="AE460" s="76"/>
    </row>
    <row r="461" spans="1:31" ht="12.75" x14ac:dyDescent="0.2">
      <c r="A461" s="76"/>
      <c r="B461" s="90"/>
      <c r="C461" s="91"/>
      <c r="D461" s="92"/>
      <c r="E461" s="92"/>
      <c r="F461" s="92"/>
      <c r="G461" s="91"/>
      <c r="H461" s="92"/>
      <c r="I461" s="94"/>
      <c r="J461" s="94"/>
      <c r="K461" s="94"/>
      <c r="L461" s="91"/>
      <c r="M461" s="91"/>
      <c r="N461" s="92"/>
      <c r="O461" s="92"/>
      <c r="P461" s="92"/>
      <c r="Q461" s="91"/>
      <c r="R461" s="92"/>
      <c r="S461" s="94"/>
      <c r="T461" s="94"/>
      <c r="U461" s="91"/>
      <c r="V461" s="91"/>
      <c r="W461" s="91"/>
      <c r="X461" s="91"/>
      <c r="Y461" s="91"/>
      <c r="Z461" s="47"/>
      <c r="AA461" s="88"/>
      <c r="AB461" s="95"/>
      <c r="AC461" s="76"/>
      <c r="AD461" s="76"/>
      <c r="AE461" s="76"/>
    </row>
    <row r="462" spans="1:31" ht="12.75" x14ac:dyDescent="0.2">
      <c r="A462" s="76"/>
      <c r="B462" s="90"/>
      <c r="C462" s="91"/>
      <c r="D462" s="92"/>
      <c r="E462" s="92"/>
      <c r="F462" s="92"/>
      <c r="G462" s="91"/>
      <c r="H462" s="92"/>
      <c r="I462" s="94"/>
      <c r="J462" s="94"/>
      <c r="K462" s="94"/>
      <c r="L462" s="91"/>
      <c r="M462" s="91"/>
      <c r="N462" s="92"/>
      <c r="O462" s="92"/>
      <c r="P462" s="92"/>
      <c r="Q462" s="91"/>
      <c r="R462" s="92"/>
      <c r="S462" s="94"/>
      <c r="T462" s="94"/>
      <c r="U462" s="91"/>
      <c r="V462" s="91"/>
      <c r="W462" s="91"/>
      <c r="X462" s="91"/>
      <c r="Y462" s="91"/>
      <c r="Z462" s="47"/>
      <c r="AA462" s="88"/>
      <c r="AB462" s="95"/>
      <c r="AC462" s="76"/>
      <c r="AD462" s="76"/>
      <c r="AE462" s="76"/>
    </row>
    <row r="463" spans="1:31" ht="12.75" x14ac:dyDescent="0.2">
      <c r="A463" s="76"/>
      <c r="B463" s="90"/>
      <c r="C463" s="91"/>
      <c r="D463" s="92"/>
      <c r="E463" s="92"/>
      <c r="F463" s="92"/>
      <c r="G463" s="91"/>
      <c r="H463" s="92"/>
      <c r="I463" s="94"/>
      <c r="J463" s="94"/>
      <c r="K463" s="94"/>
      <c r="L463" s="91"/>
      <c r="M463" s="91"/>
      <c r="N463" s="92"/>
      <c r="O463" s="92"/>
      <c r="P463" s="92"/>
      <c r="Q463" s="91"/>
      <c r="R463" s="92"/>
      <c r="S463" s="94"/>
      <c r="T463" s="94"/>
      <c r="U463" s="91"/>
      <c r="V463" s="91"/>
      <c r="W463" s="91"/>
      <c r="X463" s="91"/>
      <c r="Y463" s="91"/>
      <c r="Z463" s="47"/>
      <c r="AA463" s="88"/>
      <c r="AB463" s="95"/>
      <c r="AC463" s="76"/>
      <c r="AD463" s="76"/>
      <c r="AE463" s="76"/>
    </row>
    <row r="464" spans="1:31" ht="12.75" x14ac:dyDescent="0.2">
      <c r="A464" s="76"/>
      <c r="B464" s="90"/>
      <c r="C464" s="91"/>
      <c r="D464" s="92"/>
      <c r="E464" s="92"/>
      <c r="F464" s="92"/>
      <c r="G464" s="91"/>
      <c r="H464" s="92"/>
      <c r="I464" s="94"/>
      <c r="J464" s="94"/>
      <c r="K464" s="94"/>
      <c r="L464" s="91"/>
      <c r="M464" s="91"/>
      <c r="N464" s="92"/>
      <c r="O464" s="92"/>
      <c r="P464" s="92"/>
      <c r="Q464" s="91"/>
      <c r="R464" s="92"/>
      <c r="S464" s="94"/>
      <c r="T464" s="94"/>
      <c r="U464" s="91"/>
      <c r="V464" s="91"/>
      <c r="W464" s="91"/>
      <c r="X464" s="91"/>
      <c r="Y464" s="91"/>
      <c r="Z464" s="47"/>
      <c r="AA464" s="88"/>
      <c r="AB464" s="95"/>
      <c r="AC464" s="76"/>
      <c r="AD464" s="76"/>
      <c r="AE464" s="76"/>
    </row>
    <row r="465" spans="1:31" ht="12.75" x14ac:dyDescent="0.2">
      <c r="A465" s="76"/>
      <c r="B465" s="90"/>
      <c r="C465" s="91"/>
      <c r="D465" s="92"/>
      <c r="E465" s="92"/>
      <c r="F465" s="92"/>
      <c r="G465" s="91"/>
      <c r="H465" s="92"/>
      <c r="I465" s="94"/>
      <c r="J465" s="94"/>
      <c r="K465" s="94"/>
      <c r="L465" s="91"/>
      <c r="M465" s="91"/>
      <c r="N465" s="92"/>
      <c r="O465" s="92"/>
      <c r="P465" s="92"/>
      <c r="Q465" s="91"/>
      <c r="R465" s="92"/>
      <c r="S465" s="94"/>
      <c r="T465" s="94"/>
      <c r="U465" s="91"/>
      <c r="V465" s="91"/>
      <c r="W465" s="91"/>
      <c r="X465" s="91"/>
      <c r="Y465" s="91"/>
      <c r="Z465" s="47"/>
      <c r="AA465" s="88"/>
      <c r="AB465" s="95"/>
      <c r="AC465" s="76"/>
      <c r="AD465" s="76"/>
      <c r="AE465" s="76"/>
    </row>
    <row r="466" spans="1:31" ht="12.75" x14ac:dyDescent="0.2">
      <c r="A466" s="76"/>
      <c r="B466" s="90"/>
      <c r="C466" s="91"/>
      <c r="D466" s="92"/>
      <c r="E466" s="92"/>
      <c r="F466" s="92"/>
      <c r="G466" s="91"/>
      <c r="H466" s="92"/>
      <c r="I466" s="94"/>
      <c r="J466" s="94"/>
      <c r="K466" s="94"/>
      <c r="L466" s="91"/>
      <c r="M466" s="91"/>
      <c r="N466" s="92"/>
      <c r="O466" s="92"/>
      <c r="P466" s="92"/>
      <c r="Q466" s="91"/>
      <c r="R466" s="92"/>
      <c r="S466" s="94"/>
      <c r="T466" s="94"/>
      <c r="U466" s="91"/>
      <c r="V466" s="91"/>
      <c r="W466" s="91"/>
      <c r="X466" s="91"/>
      <c r="Y466" s="91"/>
      <c r="Z466" s="47"/>
      <c r="AA466" s="88"/>
      <c r="AB466" s="95"/>
      <c r="AC466" s="76"/>
      <c r="AD466" s="76"/>
      <c r="AE466" s="76"/>
    </row>
    <row r="467" spans="1:31" ht="12.75" x14ac:dyDescent="0.2">
      <c r="A467" s="76"/>
      <c r="B467" s="90"/>
      <c r="C467" s="91"/>
      <c r="D467" s="92"/>
      <c r="E467" s="92"/>
      <c r="F467" s="92"/>
      <c r="G467" s="91"/>
      <c r="H467" s="92"/>
      <c r="I467" s="94"/>
      <c r="J467" s="94"/>
      <c r="K467" s="94"/>
      <c r="L467" s="91"/>
      <c r="M467" s="91"/>
      <c r="N467" s="92"/>
      <c r="O467" s="92"/>
      <c r="P467" s="92"/>
      <c r="Q467" s="91"/>
      <c r="R467" s="92"/>
      <c r="S467" s="94"/>
      <c r="T467" s="94"/>
      <c r="U467" s="91"/>
      <c r="V467" s="91"/>
      <c r="W467" s="91"/>
      <c r="X467" s="91"/>
      <c r="Y467" s="91"/>
      <c r="Z467" s="47"/>
      <c r="AA467" s="88"/>
      <c r="AB467" s="95"/>
      <c r="AC467" s="76"/>
      <c r="AD467" s="76"/>
      <c r="AE467" s="76"/>
    </row>
    <row r="468" spans="1:31" ht="12.75" x14ac:dyDescent="0.2">
      <c r="A468" s="76"/>
      <c r="B468" s="90"/>
      <c r="C468" s="91"/>
      <c r="D468" s="92"/>
      <c r="E468" s="92"/>
      <c r="F468" s="92"/>
      <c r="G468" s="91"/>
      <c r="H468" s="92"/>
      <c r="I468" s="94"/>
      <c r="J468" s="94"/>
      <c r="K468" s="94"/>
      <c r="L468" s="91"/>
      <c r="M468" s="91"/>
      <c r="N468" s="92"/>
      <c r="O468" s="92"/>
      <c r="P468" s="92"/>
      <c r="Q468" s="91"/>
      <c r="R468" s="92"/>
      <c r="S468" s="94"/>
      <c r="T468" s="94"/>
      <c r="U468" s="91"/>
      <c r="V468" s="91"/>
      <c r="W468" s="91"/>
      <c r="X468" s="91"/>
      <c r="Y468" s="91"/>
      <c r="Z468" s="47"/>
      <c r="AA468" s="88"/>
      <c r="AB468" s="95"/>
      <c r="AC468" s="76"/>
      <c r="AD468" s="76"/>
      <c r="AE468" s="76"/>
    </row>
    <row r="469" spans="1:31" ht="12.75" x14ac:dyDescent="0.2">
      <c r="A469" s="76"/>
      <c r="B469" s="90"/>
      <c r="C469" s="91"/>
      <c r="D469" s="92"/>
      <c r="E469" s="92"/>
      <c r="F469" s="92"/>
      <c r="G469" s="91"/>
      <c r="H469" s="92"/>
      <c r="I469" s="94"/>
      <c r="J469" s="94"/>
      <c r="K469" s="94"/>
      <c r="L469" s="91"/>
      <c r="M469" s="91"/>
      <c r="N469" s="92"/>
      <c r="O469" s="92"/>
      <c r="P469" s="92"/>
      <c r="Q469" s="91"/>
      <c r="R469" s="92"/>
      <c r="S469" s="94"/>
      <c r="T469" s="94"/>
      <c r="U469" s="91"/>
      <c r="V469" s="91"/>
      <c r="W469" s="91"/>
      <c r="X469" s="91"/>
      <c r="Y469" s="91"/>
      <c r="Z469" s="47"/>
      <c r="AA469" s="88"/>
      <c r="AB469" s="95"/>
      <c r="AC469" s="76"/>
      <c r="AD469" s="76"/>
      <c r="AE469" s="76"/>
    </row>
    <row r="470" spans="1:31" ht="12.75" x14ac:dyDescent="0.2">
      <c r="A470" s="76"/>
      <c r="B470" s="90"/>
      <c r="C470" s="91"/>
      <c r="D470" s="92"/>
      <c r="E470" s="92"/>
      <c r="F470" s="92"/>
      <c r="G470" s="91"/>
      <c r="H470" s="92"/>
      <c r="I470" s="94"/>
      <c r="J470" s="94"/>
      <c r="K470" s="94"/>
      <c r="L470" s="91"/>
      <c r="M470" s="91"/>
      <c r="N470" s="92"/>
      <c r="O470" s="92"/>
      <c r="P470" s="92"/>
      <c r="Q470" s="91"/>
      <c r="R470" s="92"/>
      <c r="S470" s="94"/>
      <c r="T470" s="94"/>
      <c r="U470" s="91"/>
      <c r="V470" s="91"/>
      <c r="W470" s="91"/>
      <c r="X470" s="91"/>
      <c r="Y470" s="91"/>
      <c r="Z470" s="47"/>
      <c r="AA470" s="88"/>
      <c r="AB470" s="95"/>
      <c r="AC470" s="76"/>
      <c r="AD470" s="76"/>
      <c r="AE470" s="76"/>
    </row>
    <row r="471" spans="1:31" ht="12.75" x14ac:dyDescent="0.2">
      <c r="A471" s="76"/>
      <c r="B471" s="90"/>
      <c r="C471" s="91"/>
      <c r="D471" s="92"/>
      <c r="E471" s="92"/>
      <c r="F471" s="92"/>
      <c r="G471" s="91"/>
      <c r="H471" s="92"/>
      <c r="I471" s="94"/>
      <c r="J471" s="94"/>
      <c r="K471" s="94"/>
      <c r="L471" s="91"/>
      <c r="M471" s="91"/>
      <c r="N471" s="92"/>
      <c r="O471" s="92"/>
      <c r="P471" s="92"/>
      <c r="Q471" s="91"/>
      <c r="R471" s="92"/>
      <c r="S471" s="94"/>
      <c r="T471" s="94"/>
      <c r="U471" s="91"/>
      <c r="V471" s="91"/>
      <c r="W471" s="91"/>
      <c r="X471" s="91"/>
      <c r="Y471" s="91"/>
      <c r="Z471" s="47"/>
      <c r="AA471" s="88"/>
      <c r="AB471" s="95"/>
      <c r="AC471" s="76"/>
      <c r="AD471" s="76"/>
      <c r="AE471" s="76"/>
    </row>
    <row r="472" spans="1:31" ht="12.75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8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</row>
    <row r="473" spans="1:31" ht="12.75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8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</row>
    <row r="474" spans="1:31" ht="12.75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8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</row>
    <row r="475" spans="1:31" ht="12.75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8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</row>
    <row r="476" spans="1:31" ht="12.75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8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</row>
    <row r="477" spans="1:31" ht="12.75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8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</row>
    <row r="478" spans="1:31" ht="12.75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8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</row>
    <row r="479" spans="1:31" ht="12.75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8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</row>
    <row r="480" spans="1:31" ht="12.75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8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</row>
    <row r="481" spans="1:31" ht="12.75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8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</row>
    <row r="482" spans="1:31" ht="12.75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8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</row>
    <row r="483" spans="1:31" ht="12.75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8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</row>
    <row r="484" spans="1:31" ht="12.75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8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</row>
    <row r="485" spans="1:31" ht="12.75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8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</row>
    <row r="486" spans="1:31" ht="12.75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8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</row>
    <row r="487" spans="1:31" ht="12.75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8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</row>
    <row r="488" spans="1:31" ht="12.75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8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</row>
    <row r="489" spans="1:31" ht="12.75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8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</row>
    <row r="490" spans="1:31" ht="12.75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8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</row>
    <row r="491" spans="1:31" ht="12.75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8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</row>
    <row r="492" spans="1:31" ht="12.75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8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</row>
    <row r="493" spans="1:31" ht="12.75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8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</row>
    <row r="494" spans="1:31" ht="12.75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8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</row>
    <row r="495" spans="1:31" ht="12.75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8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</row>
    <row r="496" spans="1:31" ht="12.75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8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</row>
    <row r="497" spans="1:31" ht="12.75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8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</row>
    <row r="498" spans="1:31" ht="12.75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8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</row>
    <row r="499" spans="1:31" ht="12.75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8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</row>
    <row r="500" spans="1:31" ht="12.75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8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</row>
    <row r="501" spans="1:31" ht="12.75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8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</row>
    <row r="502" spans="1:31" ht="12.75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8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</row>
    <row r="503" spans="1:31" ht="12.75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8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</row>
    <row r="504" spans="1:31" ht="12.75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8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</row>
    <row r="505" spans="1:31" ht="12.75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8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</row>
    <row r="506" spans="1:31" ht="12.75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8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</row>
    <row r="507" spans="1:31" ht="12.75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8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</row>
    <row r="508" spans="1:31" ht="12.75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8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</row>
    <row r="509" spans="1:31" ht="12.75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8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</row>
    <row r="510" spans="1:31" ht="12.75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8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</row>
    <row r="511" spans="1:31" ht="12.75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8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</row>
    <row r="512" spans="1:31" ht="12.75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8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</row>
    <row r="513" spans="1:31" ht="12.75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8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</row>
    <row r="514" spans="1:31" ht="12.75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8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</row>
    <row r="515" spans="1:31" ht="12.75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8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</row>
    <row r="516" spans="1:31" ht="12.75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8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</row>
    <row r="517" spans="1:31" ht="12.75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8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</row>
    <row r="518" spans="1:31" ht="12.75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8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</row>
    <row r="519" spans="1:31" ht="12.75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8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</row>
    <row r="520" spans="1:31" ht="12.75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8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</row>
    <row r="521" spans="1:31" ht="12.75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8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</row>
    <row r="522" spans="1:31" ht="12.75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8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</row>
    <row r="523" spans="1:31" ht="12.75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8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</row>
    <row r="524" spans="1:31" ht="12.75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8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</row>
    <row r="525" spans="1:31" ht="12.75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8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</row>
    <row r="526" spans="1:31" ht="12.75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8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</row>
    <row r="527" spans="1:31" ht="12.75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8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</row>
    <row r="528" spans="1:31" ht="12.75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8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</row>
    <row r="529" spans="1:31" ht="12.75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8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</row>
    <row r="530" spans="1:31" ht="12.75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8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</row>
    <row r="531" spans="1:31" ht="12.75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8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</row>
    <row r="532" spans="1:31" ht="12.75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8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</row>
    <row r="533" spans="1:31" ht="12.75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8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</row>
    <row r="534" spans="1:31" ht="12.75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8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</row>
    <row r="535" spans="1:31" ht="12.75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8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</row>
    <row r="536" spans="1:31" ht="12.75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8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</row>
    <row r="537" spans="1:31" ht="12.75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8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</row>
    <row r="538" spans="1:31" ht="12.75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8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</row>
    <row r="539" spans="1:31" ht="12.75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8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</row>
    <row r="540" spans="1:31" ht="12.75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8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</row>
    <row r="541" spans="1:31" ht="12.75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8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</row>
    <row r="542" spans="1:31" ht="12.75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8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</row>
    <row r="543" spans="1:31" ht="12.75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8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</row>
    <row r="544" spans="1:31" ht="12.75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8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</row>
    <row r="545" spans="1:31" ht="12.75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8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</row>
    <row r="546" spans="1:31" ht="12.75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8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</row>
    <row r="547" spans="1:31" ht="12.75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8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</row>
    <row r="548" spans="1:31" ht="12.75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8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</row>
    <row r="549" spans="1:31" ht="12.75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8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</row>
    <row r="550" spans="1:31" ht="12.75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8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</row>
    <row r="551" spans="1:31" ht="12.75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8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</row>
    <row r="552" spans="1:31" ht="12.75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8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</row>
    <row r="553" spans="1:31" ht="12.75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8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</row>
    <row r="554" spans="1:31" ht="12.75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8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</row>
    <row r="555" spans="1:31" ht="12.75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8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</row>
    <row r="556" spans="1:31" ht="12.75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8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</row>
    <row r="557" spans="1:31" ht="12.75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8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</row>
    <row r="558" spans="1:31" ht="12.75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8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</row>
    <row r="559" spans="1:31" ht="12.75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8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</row>
    <row r="560" spans="1:31" ht="12.75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8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</row>
    <row r="561" spans="1:31" ht="12.75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8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</row>
    <row r="562" spans="1:31" ht="12.75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8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</row>
    <row r="563" spans="1:31" ht="12.75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8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</row>
    <row r="564" spans="1:31" ht="12.75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8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</row>
    <row r="565" spans="1:31" ht="12.75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8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</row>
    <row r="566" spans="1:31" ht="12.75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8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</row>
    <row r="567" spans="1:31" ht="12.75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8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</row>
    <row r="568" spans="1:31" ht="12.75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8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</row>
    <row r="569" spans="1:31" ht="12.75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8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</row>
    <row r="570" spans="1:31" ht="12.75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8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</row>
    <row r="571" spans="1:31" ht="12.75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8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</row>
    <row r="572" spans="1:31" ht="12.75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8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</row>
    <row r="573" spans="1:31" ht="12.75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8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</row>
    <row r="574" spans="1:31" ht="12.75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8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</row>
    <row r="575" spans="1:31" ht="12.75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8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</row>
    <row r="576" spans="1:31" ht="12.75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8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</row>
    <row r="577" spans="1:31" ht="12.75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8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</row>
    <row r="578" spans="1:31" ht="12.75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8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</row>
    <row r="579" spans="1:31" ht="12.75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8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</row>
    <row r="580" spans="1:31" ht="12.75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8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</row>
    <row r="581" spans="1:31" ht="12.75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8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</row>
    <row r="582" spans="1:31" ht="12.75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8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</row>
    <row r="583" spans="1:31" ht="12.75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8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</row>
    <row r="584" spans="1:31" ht="12.75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8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</row>
    <row r="585" spans="1:31" ht="12.75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8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</row>
    <row r="586" spans="1:31" ht="12.75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8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</row>
    <row r="587" spans="1:31" ht="12.75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8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</row>
    <row r="588" spans="1:31" ht="12.75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8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</row>
    <row r="589" spans="1:31" ht="12.75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8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</row>
    <row r="590" spans="1:31" ht="12.75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8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</row>
    <row r="591" spans="1:31" ht="12.75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8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</row>
    <row r="592" spans="1:31" ht="12.75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8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</row>
    <row r="593" spans="1:31" ht="12.75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8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</row>
    <row r="594" spans="1:31" ht="12.75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8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</row>
    <row r="595" spans="1:31" ht="12.75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8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</row>
    <row r="596" spans="1:31" ht="12.75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8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</row>
    <row r="597" spans="1:31" ht="12.75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8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</row>
    <row r="598" spans="1:31" ht="12.75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8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</row>
    <row r="599" spans="1:31" ht="12.75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8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</row>
    <row r="600" spans="1:31" ht="12.75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8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</row>
    <row r="601" spans="1:31" ht="12.75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8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</row>
    <row r="602" spans="1:31" ht="12.75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8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</row>
    <row r="603" spans="1:31" ht="12.75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8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</row>
    <row r="604" spans="1:31" ht="12.75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8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</row>
    <row r="605" spans="1:31" ht="12.75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8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</row>
    <row r="606" spans="1:31" ht="12.75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8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</row>
    <row r="607" spans="1:31" ht="12.75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8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</row>
    <row r="608" spans="1:31" ht="12.75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8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</row>
    <row r="609" spans="1:31" ht="12.75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8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</row>
    <row r="610" spans="1:31" ht="12.75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8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</row>
    <row r="611" spans="1:31" ht="12.75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8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</row>
    <row r="612" spans="1:31" ht="12.75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8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</row>
    <row r="613" spans="1:31" ht="12.75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8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</row>
    <row r="614" spans="1:31" ht="12.75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8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</row>
    <row r="615" spans="1:31" ht="12.75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8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</row>
    <row r="616" spans="1:31" ht="12.75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8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</row>
    <row r="617" spans="1:31" ht="12.75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8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</row>
    <row r="618" spans="1:31" ht="12.75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8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</row>
    <row r="619" spans="1:31" ht="12.75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8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</row>
    <row r="620" spans="1:31" ht="12.75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8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</row>
    <row r="621" spans="1:31" ht="12.75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8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</row>
    <row r="622" spans="1:31" ht="12.75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8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</row>
    <row r="623" spans="1:31" ht="12.75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8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</row>
    <row r="624" spans="1:31" ht="12.75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8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</row>
    <row r="625" spans="1:31" ht="12.75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8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</row>
    <row r="626" spans="1:31" ht="12.75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8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</row>
    <row r="627" spans="1:31" ht="12.75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8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</row>
    <row r="628" spans="1:31" ht="12.75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8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</row>
    <row r="629" spans="1:31" ht="12.75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8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</row>
    <row r="630" spans="1:31" ht="12.75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8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</row>
    <row r="631" spans="1:31" ht="12.75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8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</row>
    <row r="632" spans="1:31" ht="12.75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8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</row>
    <row r="633" spans="1:31" ht="12.75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8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</row>
    <row r="634" spans="1:31" ht="12.75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8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</row>
    <row r="635" spans="1:31" ht="12.75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8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</row>
    <row r="636" spans="1:31" ht="12.75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8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</row>
    <row r="637" spans="1:31" ht="12.75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8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</row>
    <row r="638" spans="1:31" ht="12.75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8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</row>
    <row r="639" spans="1:31" ht="12.75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8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</row>
    <row r="640" spans="1:31" ht="12.75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8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</row>
    <row r="641" spans="1:31" ht="12.75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8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</row>
    <row r="642" spans="1:31" ht="12.75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8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</row>
    <row r="643" spans="1:31" ht="12.75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8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</row>
    <row r="644" spans="1:31" ht="12.75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8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</row>
    <row r="645" spans="1:31" ht="12.75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8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</row>
    <row r="646" spans="1:31" ht="12.75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8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</row>
    <row r="647" spans="1:31" ht="12.75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8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</row>
    <row r="648" spans="1:31" ht="12.75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8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</row>
    <row r="649" spans="1:31" ht="12.75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8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</row>
    <row r="650" spans="1:31" ht="12.75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8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</row>
    <row r="651" spans="1:31" ht="12.75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8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</row>
    <row r="652" spans="1:31" ht="12.75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8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</row>
    <row r="653" spans="1:31" ht="12.75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8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</row>
    <row r="654" spans="1:31" ht="12.75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8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</row>
    <row r="655" spans="1:31" ht="12.75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8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</row>
    <row r="656" spans="1:31" ht="12.75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8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</row>
    <row r="657" spans="1:31" ht="12.75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8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</row>
    <row r="658" spans="1:31" ht="12.75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8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</row>
    <row r="659" spans="1:31" ht="12.75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8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</row>
    <row r="660" spans="1:31" ht="12.75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8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</row>
    <row r="661" spans="1:31" ht="12.75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8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</row>
    <row r="662" spans="1:31" ht="12.75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8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</row>
    <row r="663" spans="1:31" ht="12.75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8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</row>
    <row r="664" spans="1:31" ht="12.75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8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</row>
    <row r="665" spans="1:31" ht="12.75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8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</row>
    <row r="666" spans="1:31" ht="12.75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8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</row>
    <row r="667" spans="1:31" ht="12.75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8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</row>
    <row r="668" spans="1:31" ht="12.75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8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</row>
    <row r="669" spans="1:31" ht="12.75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8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</row>
    <row r="670" spans="1:31" ht="12.75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8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</row>
    <row r="671" spans="1:31" ht="12.75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8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</row>
    <row r="672" spans="1:31" ht="12.75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8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</row>
    <row r="673" spans="1:31" ht="12.75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8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</row>
    <row r="674" spans="1:31" ht="12.75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8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</row>
    <row r="675" spans="1:31" ht="12.75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8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</row>
    <row r="676" spans="1:31" ht="12.75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8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</row>
    <row r="677" spans="1:31" ht="12.75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8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</row>
    <row r="678" spans="1:31" ht="12.75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8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</row>
    <row r="679" spans="1:31" ht="12.75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8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</row>
    <row r="680" spans="1:31" ht="12.75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8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</row>
    <row r="681" spans="1:31" ht="12.75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8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</row>
    <row r="682" spans="1:31" ht="12.75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8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</row>
    <row r="683" spans="1:31" ht="12.75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8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</row>
    <row r="684" spans="1:31" ht="12.75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8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</row>
    <row r="685" spans="1:31" ht="12.75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8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</row>
    <row r="686" spans="1:31" ht="12.75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8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</row>
    <row r="687" spans="1:31" ht="12.75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8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</row>
    <row r="688" spans="1:31" ht="12.75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8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</row>
    <row r="689" spans="1:31" ht="12.75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8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</row>
    <row r="690" spans="1:31" ht="12.75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8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</row>
    <row r="691" spans="1:31" ht="12.75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8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</row>
    <row r="692" spans="1:31" ht="12.75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8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</row>
    <row r="693" spans="1:31" ht="12.75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8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</row>
    <row r="694" spans="1:31" ht="12.75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8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</row>
    <row r="695" spans="1:31" ht="12.75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8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</row>
    <row r="696" spans="1:31" ht="12.75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8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</row>
    <row r="697" spans="1:31" ht="12.75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8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</row>
    <row r="698" spans="1:31" ht="12.75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8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</row>
    <row r="699" spans="1:31" ht="12.75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8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</row>
    <row r="700" spans="1:31" ht="12.75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8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</row>
    <row r="701" spans="1:31" ht="12.75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8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</row>
    <row r="702" spans="1:31" ht="12.75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8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</row>
    <row r="703" spans="1:31" ht="12.75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8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</row>
    <row r="704" spans="1:31" ht="12.75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8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</row>
    <row r="705" spans="1:31" ht="12.75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8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</row>
    <row r="706" spans="1:31" ht="12.75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8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</row>
    <row r="707" spans="1:31" ht="12.75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8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</row>
    <row r="708" spans="1:31" ht="12.75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8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</row>
    <row r="709" spans="1:31" ht="12.75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8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</row>
    <row r="710" spans="1:31" ht="12.75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8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</row>
    <row r="711" spans="1:31" ht="12.75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8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</row>
    <row r="712" spans="1:31" ht="12.75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8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</row>
    <row r="713" spans="1:31" ht="12.75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8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</row>
    <row r="714" spans="1:31" ht="12.75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8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</row>
    <row r="715" spans="1:31" ht="12.75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8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</row>
    <row r="716" spans="1:31" ht="12.75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8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</row>
    <row r="717" spans="1:31" ht="12.75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8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</row>
    <row r="718" spans="1:31" ht="12.75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8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</row>
    <row r="719" spans="1:31" ht="12.75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8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</row>
    <row r="720" spans="1:31" ht="12.75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8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</row>
    <row r="721" spans="1:31" ht="12.75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8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</row>
    <row r="722" spans="1:31" ht="12.75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8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</row>
    <row r="723" spans="1:31" ht="12.75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8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</row>
    <row r="724" spans="1:31" ht="12.75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8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</row>
    <row r="725" spans="1:31" ht="12.75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8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</row>
    <row r="726" spans="1:31" ht="12.75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8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</row>
    <row r="727" spans="1:31" ht="12.75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8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</row>
    <row r="728" spans="1:31" ht="12.75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8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</row>
    <row r="729" spans="1:31" ht="12.75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8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</row>
    <row r="730" spans="1:31" ht="12.75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8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</row>
    <row r="731" spans="1:31" ht="12.75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8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</row>
    <row r="732" spans="1:31" ht="12.75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8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</row>
    <row r="733" spans="1:31" ht="12.75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8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</row>
    <row r="734" spans="1:31" ht="12.75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8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</row>
    <row r="735" spans="1:31" ht="12.75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8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</row>
    <row r="736" spans="1:31" ht="12.75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8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</row>
    <row r="737" spans="1:31" ht="12.75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8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</row>
    <row r="738" spans="1:31" ht="12.75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8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</row>
    <row r="739" spans="1:31" ht="12.75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8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</row>
    <row r="740" spans="1:31" ht="12.75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8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</row>
    <row r="741" spans="1:31" ht="12.75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8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</row>
    <row r="742" spans="1:31" ht="12.75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8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</row>
    <row r="743" spans="1:31" ht="12.75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8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</row>
    <row r="744" spans="1:31" ht="12.75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8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</row>
    <row r="745" spans="1:31" ht="12.75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8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</row>
    <row r="746" spans="1:31" ht="12.75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8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</row>
    <row r="747" spans="1:31" ht="12.75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8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</row>
    <row r="748" spans="1:31" ht="12.75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8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</row>
    <row r="749" spans="1:31" ht="12.75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8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</row>
    <row r="750" spans="1:31" ht="12.75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8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</row>
    <row r="751" spans="1:31" ht="12.75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8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</row>
    <row r="752" spans="1:31" ht="12.75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8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</row>
    <row r="753" spans="1:31" ht="12.75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8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</row>
    <row r="754" spans="1:31" ht="12.75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8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</row>
    <row r="755" spans="1:31" ht="12.75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8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</row>
    <row r="756" spans="1:31" ht="12.75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8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</row>
    <row r="757" spans="1:31" ht="12.75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8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</row>
    <row r="758" spans="1:31" ht="12.75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8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</row>
    <row r="759" spans="1:31" ht="12.75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8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</row>
    <row r="760" spans="1:31" ht="12.75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8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</row>
    <row r="761" spans="1:31" ht="12.75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8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</row>
    <row r="762" spans="1:31" ht="12.75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8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</row>
    <row r="763" spans="1:31" ht="12.75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8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</row>
    <row r="764" spans="1:31" ht="12.75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8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</row>
    <row r="765" spans="1:31" ht="12.75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8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</row>
    <row r="766" spans="1:31" ht="12.75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8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</row>
    <row r="767" spans="1:31" ht="12.75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8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</row>
    <row r="768" spans="1:31" ht="12.75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8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</row>
    <row r="769" spans="1:31" ht="12.75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8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</row>
    <row r="770" spans="1:31" ht="12.75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8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</row>
    <row r="771" spans="1:31" ht="12.75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8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</row>
    <row r="772" spans="1:31" ht="12.75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8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</row>
    <row r="773" spans="1:31" ht="12.75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8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</row>
    <row r="774" spans="1:31" ht="12.75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8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</row>
    <row r="775" spans="1:31" ht="12.75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8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</row>
    <row r="776" spans="1:31" ht="12.75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8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</row>
    <row r="777" spans="1:31" ht="12.75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8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</row>
    <row r="778" spans="1:31" ht="12.75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8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</row>
    <row r="779" spans="1:31" ht="12.75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8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</row>
    <row r="780" spans="1:31" ht="12.75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8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</row>
    <row r="781" spans="1:31" ht="12.75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8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</row>
    <row r="782" spans="1:31" ht="12.75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8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</row>
    <row r="783" spans="1:31" ht="12.75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8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</row>
    <row r="784" spans="1:31" ht="12.75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8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</row>
    <row r="785" spans="1:31" ht="12.75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8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</row>
    <row r="786" spans="1:31" ht="12.75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8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</row>
    <row r="787" spans="1:31" ht="12.75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8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</row>
    <row r="788" spans="1:31" ht="12.75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8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</row>
    <row r="789" spans="1:31" ht="12.75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8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</row>
    <row r="790" spans="1:31" ht="12.75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8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</row>
    <row r="791" spans="1:31" ht="12.75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8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</row>
    <row r="792" spans="1:31" ht="12.75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8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</row>
    <row r="793" spans="1:31" ht="12.75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8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</row>
    <row r="794" spans="1:31" ht="12.75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8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</row>
    <row r="795" spans="1:31" ht="12.75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8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</row>
    <row r="796" spans="1:31" ht="12.75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8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</row>
    <row r="797" spans="1:31" ht="12.75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8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</row>
    <row r="798" spans="1:31" ht="12.75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8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</row>
    <row r="799" spans="1:31" ht="12.75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8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</row>
    <row r="800" spans="1:31" ht="12.75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8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</row>
    <row r="801" spans="1:31" ht="12.75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8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</row>
    <row r="802" spans="1:31" ht="12.75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8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</row>
    <row r="803" spans="1:31" ht="12.75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8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</row>
    <row r="804" spans="1:31" ht="12.75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8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</row>
    <row r="805" spans="1:31" ht="12.75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8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</row>
    <row r="806" spans="1:31" ht="12.75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8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</row>
    <row r="807" spans="1:31" ht="12.75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8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</row>
    <row r="808" spans="1:31" ht="12.75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8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</row>
    <row r="809" spans="1:31" ht="12.75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8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</row>
    <row r="810" spans="1:31" ht="12.75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8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</row>
    <row r="811" spans="1:31" ht="12.75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8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</row>
    <row r="812" spans="1:31" ht="12.75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8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</row>
    <row r="813" spans="1:31" ht="12.75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8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</row>
    <row r="814" spans="1:31" ht="12.75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8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</row>
    <row r="815" spans="1:31" ht="12.75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8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</row>
    <row r="816" spans="1:31" ht="12.75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8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</row>
    <row r="817" spans="1:31" ht="12.75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8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</row>
    <row r="818" spans="1:31" ht="12.75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8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</row>
    <row r="819" spans="1:31" ht="12.75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8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</row>
    <row r="820" spans="1:31" ht="12.75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8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</row>
    <row r="821" spans="1:31" ht="12.75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8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</row>
    <row r="822" spans="1:31" ht="12.75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8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</row>
    <row r="823" spans="1:31" ht="12.75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8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</row>
    <row r="824" spans="1:31" ht="12.75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8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</row>
    <row r="825" spans="1:31" ht="12.75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8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</row>
    <row r="826" spans="1:31" ht="12.75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8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</row>
    <row r="827" spans="1:31" ht="12.75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8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</row>
    <row r="828" spans="1:31" ht="12.75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8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</row>
    <row r="829" spans="1:31" ht="12.75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8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</row>
    <row r="830" spans="1:31" ht="12.75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8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</row>
    <row r="831" spans="1:31" ht="12.75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8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</row>
    <row r="832" spans="1:31" ht="12.75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8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</row>
    <row r="833" spans="1:31" ht="12.75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8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</row>
    <row r="834" spans="1:31" ht="12.75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8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</row>
    <row r="835" spans="1:31" ht="12.75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8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</row>
    <row r="836" spans="1:31" ht="12.75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8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</row>
    <row r="837" spans="1:31" ht="12.75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8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</row>
    <row r="838" spans="1:31" ht="12.75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8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</row>
    <row r="839" spans="1:31" ht="12.75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8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</row>
    <row r="840" spans="1:31" ht="12.75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8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</row>
    <row r="841" spans="1:31" ht="12.75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8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</row>
    <row r="842" spans="1:31" ht="12.75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8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</row>
    <row r="843" spans="1:31" ht="12.75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8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</row>
    <row r="844" spans="1:31" ht="12.75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8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</row>
    <row r="845" spans="1:31" ht="12.75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8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</row>
    <row r="846" spans="1:31" ht="12.75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8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</row>
    <row r="847" spans="1:31" ht="12.75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8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</row>
    <row r="848" spans="1:31" ht="12.75" x14ac:dyDescent="0.2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8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</row>
    <row r="849" spans="1:31" ht="12.75" x14ac:dyDescent="0.2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8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</row>
    <row r="850" spans="1:31" ht="12.75" x14ac:dyDescent="0.2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8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</row>
    <row r="851" spans="1:31" ht="12.75" x14ac:dyDescent="0.2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8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</row>
    <row r="852" spans="1:31" ht="12.75" x14ac:dyDescent="0.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8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</row>
    <row r="853" spans="1:31" ht="12.75" x14ac:dyDescent="0.2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8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</row>
    <row r="854" spans="1:31" ht="12.75" x14ac:dyDescent="0.2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8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</row>
    <row r="855" spans="1:31" ht="12.75" x14ac:dyDescent="0.2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8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</row>
    <row r="856" spans="1:31" ht="12.75" x14ac:dyDescent="0.2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8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</row>
    <row r="857" spans="1:31" ht="12.75" x14ac:dyDescent="0.2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8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</row>
    <row r="858" spans="1:31" ht="12.75" x14ac:dyDescent="0.2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8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</row>
    <row r="859" spans="1:31" ht="12.75" x14ac:dyDescent="0.2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8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</row>
    <row r="860" spans="1:31" ht="12.75" x14ac:dyDescent="0.2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8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</row>
    <row r="861" spans="1:31" ht="12.75" x14ac:dyDescent="0.2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8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</row>
    <row r="862" spans="1:31" ht="12.75" x14ac:dyDescent="0.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8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</row>
    <row r="863" spans="1:31" ht="12.75" x14ac:dyDescent="0.2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8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</row>
    <row r="864" spans="1:31" ht="12.75" x14ac:dyDescent="0.2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8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</row>
    <row r="865" spans="1:31" ht="12.75" x14ac:dyDescent="0.2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8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</row>
    <row r="866" spans="1:31" ht="12.75" x14ac:dyDescent="0.2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8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</row>
    <row r="867" spans="1:31" ht="12.75" x14ac:dyDescent="0.2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8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</row>
    <row r="868" spans="1:31" ht="12.75" x14ac:dyDescent="0.2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8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</row>
    <row r="869" spans="1:31" ht="12.75" x14ac:dyDescent="0.2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8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</row>
    <row r="870" spans="1:31" ht="12.75" x14ac:dyDescent="0.2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8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</row>
    <row r="871" spans="1:31" ht="12.75" x14ac:dyDescent="0.2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8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</row>
    <row r="872" spans="1:31" ht="12.75" x14ac:dyDescent="0.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8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</row>
    <row r="873" spans="1:31" ht="12.75" x14ac:dyDescent="0.2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8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</row>
    <row r="874" spans="1:31" ht="12.75" x14ac:dyDescent="0.2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8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</row>
    <row r="875" spans="1:31" ht="12.75" x14ac:dyDescent="0.2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8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</row>
    <row r="876" spans="1:31" ht="12.75" x14ac:dyDescent="0.2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8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</row>
    <row r="877" spans="1:31" ht="12.75" x14ac:dyDescent="0.2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8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</row>
    <row r="878" spans="1:31" ht="12.75" x14ac:dyDescent="0.2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8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</row>
    <row r="879" spans="1:31" ht="12.75" x14ac:dyDescent="0.2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8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</row>
    <row r="880" spans="1:31" ht="12.75" x14ac:dyDescent="0.2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8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</row>
    <row r="881" spans="1:31" ht="12.75" x14ac:dyDescent="0.2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8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</row>
    <row r="882" spans="1:31" ht="12.75" x14ac:dyDescent="0.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8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</row>
    <row r="883" spans="1:31" ht="12.75" x14ac:dyDescent="0.2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8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</row>
    <row r="884" spans="1:31" ht="12.75" x14ac:dyDescent="0.2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8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</row>
    <row r="885" spans="1:31" ht="12.75" x14ac:dyDescent="0.2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8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</row>
    <row r="886" spans="1:31" ht="12.75" x14ac:dyDescent="0.2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8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</row>
    <row r="887" spans="1:31" ht="12.75" x14ac:dyDescent="0.2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8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</row>
    <row r="888" spans="1:31" ht="12.75" x14ac:dyDescent="0.2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8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</row>
    <row r="889" spans="1:31" ht="12.75" x14ac:dyDescent="0.2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8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</row>
    <row r="890" spans="1:31" ht="12.75" x14ac:dyDescent="0.2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8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</row>
    <row r="891" spans="1:31" ht="12.75" x14ac:dyDescent="0.2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8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</row>
    <row r="892" spans="1:31" ht="12.75" x14ac:dyDescent="0.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8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</row>
    <row r="893" spans="1:31" ht="12.75" x14ac:dyDescent="0.2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8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</row>
    <row r="894" spans="1:31" ht="12.75" x14ac:dyDescent="0.2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8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</row>
    <row r="895" spans="1:31" ht="12.75" x14ac:dyDescent="0.2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8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</row>
    <row r="896" spans="1:31" ht="12.75" x14ac:dyDescent="0.2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8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</row>
    <row r="897" spans="1:31" ht="12.75" x14ac:dyDescent="0.2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8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</row>
    <row r="898" spans="1:31" ht="12.75" x14ac:dyDescent="0.2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8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</row>
    <row r="899" spans="1:31" ht="12.75" x14ac:dyDescent="0.2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8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</row>
    <row r="900" spans="1:31" ht="12.75" x14ac:dyDescent="0.2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8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</row>
    <row r="901" spans="1:31" ht="12.75" x14ac:dyDescent="0.2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8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</row>
    <row r="902" spans="1:31" ht="12.75" x14ac:dyDescent="0.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8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</row>
    <row r="903" spans="1:31" ht="12.75" x14ac:dyDescent="0.2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8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</row>
    <row r="904" spans="1:31" ht="12.75" x14ac:dyDescent="0.2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8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</row>
    <row r="905" spans="1:31" ht="12.75" x14ac:dyDescent="0.2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8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</row>
    <row r="906" spans="1:31" ht="12.75" x14ac:dyDescent="0.2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8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</row>
    <row r="907" spans="1:31" ht="12.75" x14ac:dyDescent="0.2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8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</row>
    <row r="908" spans="1:31" ht="12.75" x14ac:dyDescent="0.2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8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</row>
    <row r="909" spans="1:31" ht="12.75" x14ac:dyDescent="0.2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8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</row>
    <row r="910" spans="1:31" ht="12.75" x14ac:dyDescent="0.2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8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</row>
    <row r="911" spans="1:31" ht="12.75" x14ac:dyDescent="0.2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8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</row>
    <row r="912" spans="1:31" ht="12.75" x14ac:dyDescent="0.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8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</row>
    <row r="913" spans="1:31" ht="12.75" x14ac:dyDescent="0.2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8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</row>
    <row r="914" spans="1:31" ht="12.75" x14ac:dyDescent="0.2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8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</row>
    <row r="915" spans="1:31" ht="12.75" x14ac:dyDescent="0.2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8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</row>
    <row r="916" spans="1:31" ht="12.75" x14ac:dyDescent="0.2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8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</row>
    <row r="917" spans="1:31" ht="12.75" x14ac:dyDescent="0.2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8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</row>
    <row r="918" spans="1:31" ht="12.75" x14ac:dyDescent="0.2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8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</row>
    <row r="919" spans="1:31" ht="12.75" x14ac:dyDescent="0.2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8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</row>
    <row r="920" spans="1:31" ht="12.75" x14ac:dyDescent="0.2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8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</row>
    <row r="921" spans="1:31" ht="12.75" x14ac:dyDescent="0.2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8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</row>
    <row r="922" spans="1:31" ht="12.75" x14ac:dyDescent="0.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8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</row>
    <row r="923" spans="1:31" ht="12.75" x14ac:dyDescent="0.2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8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</row>
    <row r="924" spans="1:31" ht="12.75" x14ac:dyDescent="0.2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8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</row>
    <row r="925" spans="1:31" ht="12.75" x14ac:dyDescent="0.2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8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</row>
    <row r="926" spans="1:31" ht="12.75" x14ac:dyDescent="0.2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8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</row>
    <row r="927" spans="1:31" ht="12.75" x14ac:dyDescent="0.2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8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</row>
    <row r="928" spans="1:31" ht="12.75" x14ac:dyDescent="0.2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8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</row>
    <row r="929" spans="1:31" ht="12.75" x14ac:dyDescent="0.2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8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</row>
    <row r="930" spans="1:31" ht="12.75" x14ac:dyDescent="0.2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8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</row>
    <row r="931" spans="1:31" ht="12.75" x14ac:dyDescent="0.2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8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</row>
    <row r="932" spans="1:31" ht="12.75" x14ac:dyDescent="0.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8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</row>
    <row r="933" spans="1:31" ht="12.75" x14ac:dyDescent="0.2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8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</row>
    <row r="934" spans="1:31" ht="12.75" x14ac:dyDescent="0.2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8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</row>
    <row r="935" spans="1:31" ht="12.75" x14ac:dyDescent="0.2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8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</row>
    <row r="936" spans="1:31" ht="12.75" x14ac:dyDescent="0.2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8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</row>
    <row r="937" spans="1:31" ht="12.75" x14ac:dyDescent="0.2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8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</row>
    <row r="938" spans="1:31" ht="12.75" x14ac:dyDescent="0.2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8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</row>
    <row r="939" spans="1:31" ht="12.75" x14ac:dyDescent="0.2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8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</row>
    <row r="940" spans="1:31" ht="12.75" x14ac:dyDescent="0.2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8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</row>
    <row r="941" spans="1:31" ht="12.75" x14ac:dyDescent="0.2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8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</row>
    <row r="942" spans="1:31" ht="12.75" x14ac:dyDescent="0.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8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</row>
    <row r="943" spans="1:31" ht="12.75" x14ac:dyDescent="0.2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8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</row>
    <row r="944" spans="1:31" ht="12.75" x14ac:dyDescent="0.2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8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</row>
    <row r="945" spans="1:31" ht="12.75" x14ac:dyDescent="0.2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8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</row>
    <row r="946" spans="1:31" ht="12.75" x14ac:dyDescent="0.2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8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</row>
    <row r="947" spans="1:31" ht="12.75" x14ac:dyDescent="0.2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8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</row>
    <row r="948" spans="1:31" ht="12.75" x14ac:dyDescent="0.2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8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</row>
    <row r="949" spans="1:31" ht="12.75" x14ac:dyDescent="0.2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8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</row>
    <row r="950" spans="1:31" ht="12.75" x14ac:dyDescent="0.2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8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</row>
    <row r="951" spans="1:31" ht="12.75" x14ac:dyDescent="0.2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8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</row>
    <row r="952" spans="1:31" ht="12.75" x14ac:dyDescent="0.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8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</row>
    <row r="953" spans="1:31" ht="12.75" x14ac:dyDescent="0.2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8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</row>
    <row r="954" spans="1:31" ht="12.75" x14ac:dyDescent="0.2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8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</row>
    <row r="955" spans="1:31" ht="12.75" x14ac:dyDescent="0.2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8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</row>
    <row r="956" spans="1:31" ht="12.75" x14ac:dyDescent="0.2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8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</row>
    <row r="957" spans="1:31" ht="12.75" x14ac:dyDescent="0.2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8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</row>
    <row r="958" spans="1:31" ht="12.75" x14ac:dyDescent="0.2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8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</row>
    <row r="959" spans="1:31" ht="12.75" x14ac:dyDescent="0.2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8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</row>
    <row r="960" spans="1:31" ht="12.75" x14ac:dyDescent="0.2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8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</row>
    <row r="961" spans="1:31" ht="12.75" x14ac:dyDescent="0.2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8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</row>
    <row r="962" spans="1:31" ht="12.75" x14ac:dyDescent="0.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8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</row>
    <row r="963" spans="1:31" ht="12.75" x14ac:dyDescent="0.2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8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</row>
    <row r="964" spans="1:31" ht="12.75" x14ac:dyDescent="0.2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8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</row>
    <row r="965" spans="1:31" ht="12.75" x14ac:dyDescent="0.2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8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</row>
    <row r="966" spans="1:31" ht="12.75" x14ac:dyDescent="0.2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8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</row>
    <row r="967" spans="1:31" ht="12.75" x14ac:dyDescent="0.2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8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</row>
    <row r="968" spans="1:31" ht="12.75" x14ac:dyDescent="0.2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8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</row>
    <row r="969" spans="1:31" ht="12.75" x14ac:dyDescent="0.2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8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</row>
    <row r="970" spans="1:31" ht="12.75" x14ac:dyDescent="0.2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8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</row>
    <row r="971" spans="1:31" ht="12.75" x14ac:dyDescent="0.2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8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</row>
    <row r="972" spans="1:31" ht="12.75" x14ac:dyDescent="0.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8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</row>
    <row r="973" spans="1:31" ht="12.75" x14ac:dyDescent="0.2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8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</row>
    <row r="974" spans="1:31" ht="12.75" x14ac:dyDescent="0.2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8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</row>
    <row r="975" spans="1:31" ht="12.75" x14ac:dyDescent="0.2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8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</row>
    <row r="976" spans="1:31" ht="12.75" x14ac:dyDescent="0.2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8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</row>
    <row r="977" spans="1:31" ht="12.75" x14ac:dyDescent="0.2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8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</row>
    <row r="978" spans="1:31" ht="12.75" x14ac:dyDescent="0.2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8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</row>
    <row r="979" spans="1:31" ht="12.75" x14ac:dyDescent="0.2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8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</row>
    <row r="980" spans="1:31" ht="12.75" x14ac:dyDescent="0.2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8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</row>
    <row r="981" spans="1:31" ht="12.75" x14ac:dyDescent="0.2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8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</row>
    <row r="982" spans="1:31" ht="12.75" x14ac:dyDescent="0.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8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</row>
    <row r="983" spans="1:31" ht="12.75" x14ac:dyDescent="0.2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8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</row>
    <row r="984" spans="1:31" ht="12.75" x14ac:dyDescent="0.2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8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</row>
    <row r="985" spans="1:31" ht="12.75" x14ac:dyDescent="0.2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8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</row>
    <row r="986" spans="1:31" ht="12.75" x14ac:dyDescent="0.2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8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</row>
    <row r="987" spans="1:31" ht="12.75" x14ac:dyDescent="0.2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8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</row>
    <row r="988" spans="1:31" ht="12.75" x14ac:dyDescent="0.2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8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</row>
    <row r="989" spans="1:31" ht="12.75" x14ac:dyDescent="0.2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8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</row>
    <row r="990" spans="1:31" ht="12.75" x14ac:dyDescent="0.2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8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</row>
    <row r="991" spans="1:31" ht="12.75" x14ac:dyDescent="0.2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8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</row>
    <row r="992" spans="1:31" ht="12.75" x14ac:dyDescent="0.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8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</row>
    <row r="993" spans="1:31" ht="12.75" x14ac:dyDescent="0.2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8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</row>
    <row r="994" spans="1:31" ht="12.75" x14ac:dyDescent="0.2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8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</row>
    <row r="995" spans="1:31" ht="12.75" x14ac:dyDescent="0.2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8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</row>
    <row r="996" spans="1:31" ht="12.75" x14ac:dyDescent="0.2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8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</row>
    <row r="997" spans="1:31" ht="12.75" x14ac:dyDescent="0.2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8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</row>
    <row r="998" spans="1:31" ht="12.75" x14ac:dyDescent="0.2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8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</row>
    <row r="999" spans="1:31" ht="12.75" x14ac:dyDescent="0.2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8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</row>
    <row r="1000" spans="1:31" ht="12.75" x14ac:dyDescent="0.2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8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</row>
    <row r="1001" spans="1:31" ht="12.75" x14ac:dyDescent="0.2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8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</row>
    <row r="1002" spans="1:31" ht="12.75" x14ac:dyDescent="0.2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8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</row>
    <row r="1003" spans="1:31" ht="12.75" x14ac:dyDescent="0.2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8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</row>
    <row r="1004" spans="1:31" ht="12.75" x14ac:dyDescent="0.2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8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</row>
    <row r="1005" spans="1:31" ht="12.75" x14ac:dyDescent="0.2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8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</row>
    <row r="1006" spans="1:31" ht="12.75" x14ac:dyDescent="0.2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8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</row>
    <row r="1007" spans="1:31" ht="12.75" x14ac:dyDescent="0.2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8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</row>
    <row r="1008" spans="1:31" ht="12.75" x14ac:dyDescent="0.2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8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</row>
    <row r="1009" spans="1:31" ht="12.75" x14ac:dyDescent="0.2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8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</row>
    <row r="1010" spans="1:31" ht="12.75" x14ac:dyDescent="0.2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8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</row>
    <row r="1011" spans="1:31" ht="12.75" x14ac:dyDescent="0.2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8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</row>
    <row r="1012" spans="1:31" ht="12.75" x14ac:dyDescent="0.2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8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</row>
    <row r="1013" spans="1:31" ht="12.75" x14ac:dyDescent="0.2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8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</row>
    <row r="1014" spans="1:31" ht="12.75" x14ac:dyDescent="0.2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8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</row>
    <row r="1015" spans="1:31" ht="12.75" x14ac:dyDescent="0.2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8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</row>
    <row r="1016" spans="1:31" ht="12.75" x14ac:dyDescent="0.2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8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</row>
    <row r="1017" spans="1:31" ht="12.75" x14ac:dyDescent="0.2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8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</row>
    <row r="1018" spans="1:31" ht="12.75" x14ac:dyDescent="0.2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8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</row>
    <row r="1019" spans="1:31" ht="12.75" x14ac:dyDescent="0.2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8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</row>
    <row r="1020" spans="1:31" ht="12.75" x14ac:dyDescent="0.2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8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</row>
    <row r="1021" spans="1:31" ht="12.75" x14ac:dyDescent="0.2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8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</row>
    <row r="1022" spans="1:31" ht="12.75" x14ac:dyDescent="0.2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8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</row>
    <row r="1023" spans="1:31" ht="12.75" x14ac:dyDescent="0.2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8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</row>
    <row r="1024" spans="1:31" ht="12.75" x14ac:dyDescent="0.2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8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</row>
    <row r="1025" spans="1:31" ht="12.75" x14ac:dyDescent="0.2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8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</row>
    <row r="1026" spans="1:31" ht="12.75" x14ac:dyDescent="0.2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8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</row>
    <row r="1027" spans="1:31" ht="12.75" x14ac:dyDescent="0.2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8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</row>
    <row r="1028" spans="1:31" ht="12.75" x14ac:dyDescent="0.2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8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</row>
    <row r="1029" spans="1:31" ht="12.75" x14ac:dyDescent="0.2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8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</row>
    <row r="1030" spans="1:31" ht="12.75" x14ac:dyDescent="0.2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8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</row>
    <row r="1031" spans="1:31" ht="12.75" x14ac:dyDescent="0.2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8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</row>
    <row r="1032" spans="1:31" ht="12.75" x14ac:dyDescent="0.2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8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</row>
    <row r="1033" spans="1:31" ht="12.75" x14ac:dyDescent="0.2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8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</row>
    <row r="1034" spans="1:31" ht="12.75" x14ac:dyDescent="0.2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8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</row>
    <row r="1035" spans="1:31" ht="12.75" x14ac:dyDescent="0.2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8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</row>
    <row r="1036" spans="1:31" ht="12.75" x14ac:dyDescent="0.2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8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</row>
    <row r="1037" spans="1:31" ht="12.75" x14ac:dyDescent="0.2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8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</row>
    <row r="1038" spans="1:31" ht="12.75" x14ac:dyDescent="0.2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8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</row>
    <row r="1039" spans="1:31" ht="12.75" x14ac:dyDescent="0.2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8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</row>
    <row r="1040" spans="1:31" ht="12.75" x14ac:dyDescent="0.2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8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</row>
    <row r="1041" spans="1:31" ht="12.75" x14ac:dyDescent="0.2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8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</row>
    <row r="1042" spans="1:31" ht="12.75" x14ac:dyDescent="0.2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8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</row>
    <row r="1043" spans="1:31" ht="12.75" x14ac:dyDescent="0.2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8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</row>
    <row r="1044" spans="1:31" ht="12.75" x14ac:dyDescent="0.2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8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</row>
    <row r="1045" spans="1:31" ht="12.75" x14ac:dyDescent="0.2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8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</row>
    <row r="1046" spans="1:31" ht="12.75" x14ac:dyDescent="0.2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8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</row>
    <row r="1047" spans="1:31" ht="12.75" x14ac:dyDescent="0.2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8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</row>
    <row r="1048" spans="1:31" ht="12.75" x14ac:dyDescent="0.2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8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</row>
    <row r="1049" spans="1:31" ht="12.75" x14ac:dyDescent="0.2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8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</row>
    <row r="1050" spans="1:31" ht="12.75" x14ac:dyDescent="0.2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8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</row>
    <row r="1051" spans="1:31" ht="12.75" x14ac:dyDescent="0.2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8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</row>
    <row r="1052" spans="1:31" ht="12.75" x14ac:dyDescent="0.2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8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</row>
    <row r="1053" spans="1:31" ht="12.75" x14ac:dyDescent="0.2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8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C1130"/>
  </sheetPr>
  <dimension ref="A1:Y1000"/>
  <sheetViews>
    <sheetView showGridLines="0" workbookViewId="0"/>
  </sheetViews>
  <sheetFormatPr defaultColWidth="14.42578125" defaultRowHeight="15.75" customHeight="1" x14ac:dyDescent="0.2"/>
  <cols>
    <col min="1" max="1" width="19" customWidth="1"/>
    <col min="2" max="2" width="16" customWidth="1"/>
    <col min="3" max="3" width="16.85546875" customWidth="1"/>
    <col min="7" max="7" width="20.7109375" customWidth="1"/>
    <col min="8" max="8" width="18.42578125" customWidth="1"/>
    <col min="9" max="9" width="20.140625" customWidth="1"/>
    <col min="10" max="10" width="23.85546875" customWidth="1"/>
  </cols>
  <sheetData>
    <row r="1" spans="1:25" ht="15.75" customHeight="1" x14ac:dyDescent="0.2">
      <c r="A1" s="60" t="s">
        <v>106</v>
      </c>
      <c r="B1" s="60" t="s">
        <v>31</v>
      </c>
      <c r="C1" s="60" t="s">
        <v>65</v>
      </c>
      <c r="D1" s="60" t="s">
        <v>107</v>
      </c>
      <c r="E1" s="60" t="s">
        <v>108</v>
      </c>
      <c r="F1" s="60" t="s">
        <v>109</v>
      </c>
      <c r="G1" s="60" t="s">
        <v>110</v>
      </c>
      <c r="H1" s="60" t="s">
        <v>111</v>
      </c>
      <c r="I1" s="60" t="s">
        <v>112</v>
      </c>
      <c r="J1" s="60" t="s">
        <v>113</v>
      </c>
      <c r="K1" s="60" t="s">
        <v>114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">
      <c r="A3" s="7" t="s">
        <v>41</v>
      </c>
      <c r="B3" s="9">
        <v>14</v>
      </c>
      <c r="C3" s="9">
        <v>29</v>
      </c>
      <c r="D3" s="9">
        <v>48</v>
      </c>
      <c r="E3" s="9">
        <v>67</v>
      </c>
      <c r="F3" s="9">
        <v>77</v>
      </c>
      <c r="G3" s="7" t="str">
        <f t="shared" ref="G3:G12" si="0">CONCATENATE("Calculations!Q",D3,":Q",E3)</f>
        <v>Calculations!Q48:Q67</v>
      </c>
      <c r="H3" s="7" t="str">
        <f t="shared" ref="H3:H12" si="1">CONCATENATE("Calculations!H",D3)</f>
        <v>Calculations!H48</v>
      </c>
      <c r="I3" s="7" t="str">
        <f t="shared" ref="I3:I12" si="2">CONCATENATE("Calculations!R",E3)</f>
        <v>Calculations!R67</v>
      </c>
      <c r="J3" s="7" t="str">
        <f t="shared" ref="J3:J12" si="3">CONCATENATE("Calculations!J",D3)</f>
        <v>Calculations!J48</v>
      </c>
      <c r="K3" s="7" t="str">
        <f t="shared" ref="K3:K12" si="4">CONCATENATE("Calculations!S",E3)</f>
        <v>Calculations!S67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">
      <c r="A4" s="7" t="s">
        <v>43</v>
      </c>
      <c r="B4" s="9">
        <f t="shared" ref="B4:C4" si="5">B3+1</f>
        <v>15</v>
      </c>
      <c r="C4" s="9">
        <f t="shared" si="5"/>
        <v>30</v>
      </c>
      <c r="D4" s="7">
        <f t="shared" ref="D4:F4" si="6">D3+40</f>
        <v>88</v>
      </c>
      <c r="E4" s="7">
        <f t="shared" si="6"/>
        <v>107</v>
      </c>
      <c r="F4" s="7">
        <f t="shared" si="6"/>
        <v>117</v>
      </c>
      <c r="G4" s="7" t="str">
        <f t="shared" si="0"/>
        <v>Calculations!Q88:Q107</v>
      </c>
      <c r="H4" s="7" t="str">
        <f t="shared" si="1"/>
        <v>Calculations!H88</v>
      </c>
      <c r="I4" s="7" t="str">
        <f t="shared" si="2"/>
        <v>Calculations!R107</v>
      </c>
      <c r="J4" s="7" t="str">
        <f t="shared" si="3"/>
        <v>Calculations!J88</v>
      </c>
      <c r="K4" s="7" t="str">
        <f t="shared" si="4"/>
        <v>Calculations!S107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">
      <c r="A5" s="7" t="s">
        <v>45</v>
      </c>
      <c r="B5" s="9">
        <f t="shared" ref="B5:C5" si="7">B4+1</f>
        <v>16</v>
      </c>
      <c r="C5" s="9">
        <f t="shared" si="7"/>
        <v>31</v>
      </c>
      <c r="D5" s="7">
        <f t="shared" ref="D5:F5" si="8">D4+40</f>
        <v>128</v>
      </c>
      <c r="E5" s="7">
        <f t="shared" si="8"/>
        <v>147</v>
      </c>
      <c r="F5" s="7">
        <f t="shared" si="8"/>
        <v>157</v>
      </c>
      <c r="G5" s="7" t="str">
        <f t="shared" si="0"/>
        <v>Calculations!Q128:Q147</v>
      </c>
      <c r="H5" s="7" t="str">
        <f t="shared" si="1"/>
        <v>Calculations!H128</v>
      </c>
      <c r="I5" s="7" t="str">
        <f t="shared" si="2"/>
        <v>Calculations!R147</v>
      </c>
      <c r="J5" s="7" t="str">
        <f t="shared" si="3"/>
        <v>Calculations!J128</v>
      </c>
      <c r="K5" s="7" t="str">
        <f t="shared" si="4"/>
        <v>Calculations!S147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">
      <c r="A6" s="7" t="s">
        <v>47</v>
      </c>
      <c r="B6" s="9">
        <f t="shared" ref="B6:C6" si="9">B5+1</f>
        <v>17</v>
      </c>
      <c r="C6" s="9">
        <f t="shared" si="9"/>
        <v>32</v>
      </c>
      <c r="D6" s="7">
        <f t="shared" ref="D6:F6" si="10">D5+40</f>
        <v>168</v>
      </c>
      <c r="E6" s="7">
        <f t="shared" si="10"/>
        <v>187</v>
      </c>
      <c r="F6" s="7">
        <f t="shared" si="10"/>
        <v>197</v>
      </c>
      <c r="G6" s="7" t="str">
        <f t="shared" si="0"/>
        <v>Calculations!Q168:Q187</v>
      </c>
      <c r="H6" s="7" t="str">
        <f t="shared" si="1"/>
        <v>Calculations!H168</v>
      </c>
      <c r="I6" s="7" t="str">
        <f t="shared" si="2"/>
        <v>Calculations!R187</v>
      </c>
      <c r="J6" s="7" t="str">
        <f t="shared" si="3"/>
        <v>Calculations!J168</v>
      </c>
      <c r="K6" s="7" t="str">
        <f t="shared" si="4"/>
        <v>Calculations!S187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">
      <c r="A7" s="7" t="s">
        <v>49</v>
      </c>
      <c r="B7" s="9">
        <f t="shared" ref="B7:C7" si="11">B6+1</f>
        <v>18</v>
      </c>
      <c r="C7" s="9">
        <f t="shared" si="11"/>
        <v>33</v>
      </c>
      <c r="D7" s="7">
        <f t="shared" ref="D7:F7" si="12">D6+40</f>
        <v>208</v>
      </c>
      <c r="E7" s="7">
        <f t="shared" si="12"/>
        <v>227</v>
      </c>
      <c r="F7" s="7">
        <f t="shared" si="12"/>
        <v>237</v>
      </c>
      <c r="G7" s="7" t="str">
        <f t="shared" si="0"/>
        <v>Calculations!Q208:Q227</v>
      </c>
      <c r="H7" s="7" t="str">
        <f t="shared" si="1"/>
        <v>Calculations!H208</v>
      </c>
      <c r="I7" s="7" t="str">
        <f t="shared" si="2"/>
        <v>Calculations!R227</v>
      </c>
      <c r="J7" s="7" t="str">
        <f t="shared" si="3"/>
        <v>Calculations!J208</v>
      </c>
      <c r="K7" s="7" t="str">
        <f t="shared" si="4"/>
        <v>Calculations!S227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">
      <c r="A8" s="7" t="s">
        <v>51</v>
      </c>
      <c r="B8" s="9">
        <f t="shared" ref="B8:C8" si="13">B7+1</f>
        <v>19</v>
      </c>
      <c r="C8" s="9">
        <f t="shared" si="13"/>
        <v>34</v>
      </c>
      <c r="D8" s="7">
        <f t="shared" ref="D8:F8" si="14">D7+40</f>
        <v>248</v>
      </c>
      <c r="E8" s="7">
        <f t="shared" si="14"/>
        <v>267</v>
      </c>
      <c r="F8" s="7">
        <f t="shared" si="14"/>
        <v>277</v>
      </c>
      <c r="G8" s="7" t="str">
        <f t="shared" si="0"/>
        <v>Calculations!Q248:Q267</v>
      </c>
      <c r="H8" s="7" t="str">
        <f t="shared" si="1"/>
        <v>Calculations!H248</v>
      </c>
      <c r="I8" s="7" t="str">
        <f t="shared" si="2"/>
        <v>Calculations!R267</v>
      </c>
      <c r="J8" s="7" t="str">
        <f t="shared" si="3"/>
        <v>Calculations!J248</v>
      </c>
      <c r="K8" s="7" t="str">
        <f t="shared" si="4"/>
        <v>Calculations!S267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">
      <c r="A9" s="7" t="s">
        <v>53</v>
      </c>
      <c r="B9" s="9">
        <f t="shared" ref="B9:C9" si="15">B8+1</f>
        <v>20</v>
      </c>
      <c r="C9" s="9">
        <f t="shared" si="15"/>
        <v>35</v>
      </c>
      <c r="D9" s="7">
        <f t="shared" ref="D9:F9" si="16">D8+40</f>
        <v>288</v>
      </c>
      <c r="E9" s="7">
        <f t="shared" si="16"/>
        <v>307</v>
      </c>
      <c r="F9" s="7">
        <f t="shared" si="16"/>
        <v>317</v>
      </c>
      <c r="G9" s="7" t="str">
        <f t="shared" si="0"/>
        <v>Calculations!Q288:Q307</v>
      </c>
      <c r="H9" s="7" t="str">
        <f t="shared" si="1"/>
        <v>Calculations!H288</v>
      </c>
      <c r="I9" s="7" t="str">
        <f t="shared" si="2"/>
        <v>Calculations!R307</v>
      </c>
      <c r="J9" s="7" t="str">
        <f t="shared" si="3"/>
        <v>Calculations!J288</v>
      </c>
      <c r="K9" s="7" t="str">
        <f t="shared" si="4"/>
        <v>Calculations!S307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">
      <c r="A10" s="7" t="s">
        <v>55</v>
      </c>
      <c r="B10" s="9">
        <f t="shared" ref="B10:C10" si="17">B9+1</f>
        <v>21</v>
      </c>
      <c r="C10" s="9">
        <f t="shared" si="17"/>
        <v>36</v>
      </c>
      <c r="D10" s="7">
        <f t="shared" ref="D10:F10" si="18">D9+40</f>
        <v>328</v>
      </c>
      <c r="E10" s="7">
        <f t="shared" si="18"/>
        <v>347</v>
      </c>
      <c r="F10" s="7">
        <f t="shared" si="18"/>
        <v>357</v>
      </c>
      <c r="G10" s="7" t="str">
        <f t="shared" si="0"/>
        <v>Calculations!Q328:Q347</v>
      </c>
      <c r="H10" s="7" t="str">
        <f t="shared" si="1"/>
        <v>Calculations!H328</v>
      </c>
      <c r="I10" s="7" t="str">
        <f t="shared" si="2"/>
        <v>Calculations!R347</v>
      </c>
      <c r="J10" s="7" t="str">
        <f t="shared" si="3"/>
        <v>Calculations!J328</v>
      </c>
      <c r="K10" s="7" t="str">
        <f t="shared" si="4"/>
        <v>Calculations!S347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">
      <c r="A11" s="7" t="s">
        <v>57</v>
      </c>
      <c r="B11" s="9">
        <f t="shared" ref="B11:C11" si="19">B10+1</f>
        <v>22</v>
      </c>
      <c r="C11" s="9">
        <f t="shared" si="19"/>
        <v>37</v>
      </c>
      <c r="D11" s="7">
        <f t="shared" ref="D11:F11" si="20">D10+40</f>
        <v>368</v>
      </c>
      <c r="E11" s="7">
        <f t="shared" si="20"/>
        <v>387</v>
      </c>
      <c r="F11" s="7">
        <f t="shared" si="20"/>
        <v>397</v>
      </c>
      <c r="G11" s="7" t="str">
        <f t="shared" si="0"/>
        <v>Calculations!Q368:Q387</v>
      </c>
      <c r="H11" s="7" t="str">
        <f t="shared" si="1"/>
        <v>Calculations!H368</v>
      </c>
      <c r="I11" s="7" t="str">
        <f t="shared" si="2"/>
        <v>Calculations!R387</v>
      </c>
      <c r="J11" s="7" t="str">
        <f t="shared" si="3"/>
        <v>Calculations!J368</v>
      </c>
      <c r="K11" s="7" t="str">
        <f t="shared" si="4"/>
        <v>Calculations!S387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">
      <c r="A12" s="7" t="s">
        <v>59</v>
      </c>
      <c r="B12" s="9">
        <f t="shared" ref="B12:C12" si="21">B11+1</f>
        <v>23</v>
      </c>
      <c r="C12" s="9">
        <f t="shared" si="21"/>
        <v>38</v>
      </c>
      <c r="D12" s="7">
        <f t="shared" ref="D12:F12" si="22">D11+40</f>
        <v>408</v>
      </c>
      <c r="E12" s="7">
        <f t="shared" si="22"/>
        <v>427</v>
      </c>
      <c r="F12" s="7">
        <f t="shared" si="22"/>
        <v>437</v>
      </c>
      <c r="G12" s="7" t="str">
        <f t="shared" si="0"/>
        <v>Calculations!Q408:Q427</v>
      </c>
      <c r="H12" s="7" t="str">
        <f t="shared" si="1"/>
        <v>Calculations!H408</v>
      </c>
      <c r="I12" s="7" t="str">
        <f t="shared" si="2"/>
        <v>Calculations!R427</v>
      </c>
      <c r="J12" s="7" t="str">
        <f t="shared" si="3"/>
        <v>Calculations!J408</v>
      </c>
      <c r="K12" s="7" t="str">
        <f t="shared" si="4"/>
        <v>Calculations!S427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2.75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2.75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2.75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2.75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2.75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2.75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2.75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Input</vt:lpstr>
      <vt:lpstr>Output</vt:lpstr>
      <vt:lpstr>Key</vt:lpstr>
      <vt:lpstr>Calculations</vt:lpstr>
      <vt:lpstr>Formulas</vt:lpstr>
      <vt:lpstr>Technologies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Derek Morgan</cp:lastModifiedBy>
  <dcterms:modified xsi:type="dcterms:W3CDTF">2017-06-30T06:52:02Z</dcterms:modified>
</cp:coreProperties>
</file>